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tabRatio="594" activeTab="0"/>
  </bookViews>
  <sheets>
    <sheet name="райбюджет за 2018 г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<sst xmlns="http://schemas.openxmlformats.org/spreadsheetml/2006/main" count="317" uniqueCount="248">
  <si>
    <t>Дотации бюджетам муниципальных районов на поддержку мер по обеспечению сбалансированности бюджетов</t>
  </si>
  <si>
    <t>Классификация доходов бюджетов</t>
  </si>
  <si>
    <t>Код</t>
  </si>
  <si>
    <t>Код главы главного администратора доходов бюджета</t>
  </si>
  <si>
    <t>Наименование главного администратора доходов бюджета</t>
  </si>
  <si>
    <t>Код строки</t>
  </si>
  <si>
    <t>Прогноз доходов бюджета</t>
  </si>
  <si>
    <t xml:space="preserve">к приложению № 1 Решения </t>
  </si>
  <si>
    <t xml:space="preserve">Алексеевской районной Думы </t>
  </si>
  <si>
    <t>Реестр источников доходов</t>
  </si>
  <si>
    <t>бюджета Алексеевского муницпального района Волгоградской области</t>
  </si>
  <si>
    <t>Номер п/п</t>
  </si>
  <si>
    <t xml:space="preserve">Наименование </t>
  </si>
  <si>
    <t>0100</t>
  </si>
  <si>
    <t>НАЛОГОВЫЕ И НЕНАЛОГОВЫЕ ДОХОДЫ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</si>
  <si>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</si>
  <si>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</si>
  <si>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</si>
  <si>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</si>
  <si>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</si>
  <si>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</si>
  <si>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</si>
  <si>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пошлина, по делам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</si>
  <si>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участков муниципальных  бюджетных и  автономных учреждений)</t>
  </si>
  <si>
    <t xml:space="preserve">Доходы от сдачи в аренду имущества, находящегося  в оперативном управлении органов управления  муниципальных районов и созданных ими  учреждений (за исключением имущества муниципальных бюджетных и  автономных учреждений) </t>
  </si>
  <si>
    <t>Платежи при пользовании природными ресурсами</t>
  </si>
  <si>
    <t>Плата за выбросы загрязняющих веществ в атмосферный воздух стационарными объектами</t>
  </si>
  <si>
    <t>Доходы от реализации  иного имущества, находящегося в собственности муниципальных районов 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</si>
  <si>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</si>
  <si>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</si>
  <si>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</si>
  <si>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тыс. руб.</t>
  </si>
  <si>
    <t>Прочие субсидии бюджетам муниципальных районов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</si>
  <si>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</si>
  <si>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</si>
  <si>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</si>
  <si>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внутригородских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</si>
  <si>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</si>
  <si>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</si>
  <si>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Управление Федеральной налоговой службы по Волгоградской области</t>
  </si>
  <si>
    <t>Управление Федерального казначейства по Волгоградской области</t>
  </si>
  <si>
    <t>НАЛОГИ НА ПРИБЫЛЬ, ДОХОДЫ</t>
  </si>
  <si>
    <t>НАЛОГИ НА ТОВАРЫ  (РАБОТЫ, УСЛУГИ) РЕАЛИЗУЕМЫЕ ЕА ТЕРРИТОРИИ РОССИЙСКОЙ ФЕДЕРАЦИИ</t>
  </si>
  <si>
    <t xml:space="preserve"> 1 00 00000 00 0000 000</t>
  </si>
  <si>
    <t xml:space="preserve"> 1 01 00000 00 0000 000</t>
  </si>
  <si>
    <t>1 01 02010 01 0000 110</t>
  </si>
  <si>
    <t xml:space="preserve"> 1 01 02020 01 0000 110</t>
  </si>
  <si>
    <t xml:space="preserve"> 1 01 02030 01 0000 110</t>
  </si>
  <si>
    <t xml:space="preserve"> 1 01 02040 01 0000 110</t>
  </si>
  <si>
    <t xml:space="preserve"> 1 03 00000 00 0000 000</t>
  </si>
  <si>
    <t xml:space="preserve"> 1 05 00000 00 0000 000</t>
  </si>
  <si>
    <t>НАЛОГИ НА СОВОКУПНЫЙ ДОХОД</t>
  </si>
  <si>
    <t>1 05 02010 02 0000 110</t>
  </si>
  <si>
    <t xml:space="preserve"> 1 05 02020 02 0000 110</t>
  </si>
  <si>
    <t xml:space="preserve"> 1 05 03010 01 0000 110</t>
  </si>
  <si>
    <t>1 05 04020 02 0000 110</t>
  </si>
  <si>
    <t>1 08 00000 00 0000 000</t>
  </si>
  <si>
    <t>ГОСУДАРСТВЕННАЯ ПОШЛИНА</t>
  </si>
  <si>
    <t xml:space="preserve"> 1 08 03010 01 0000 110</t>
  </si>
  <si>
    <t>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</si>
  <si>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муницпальных районов, а также средства от продажи права на заключение договоров аренды указанных земельных участков</t>
  </si>
  <si>
    <t>Администрация Алексеевского муниципального района Волгоградской области</t>
  </si>
  <si>
    <t>1 11 05013  05 0000 120</t>
  </si>
  <si>
    <t xml:space="preserve"> 1 11 05025 05 0000 120</t>
  </si>
  <si>
    <t xml:space="preserve"> 1 11 05035 05 0000 120</t>
  </si>
  <si>
    <t xml:space="preserve"> 1 12 00000 00 0000 000</t>
  </si>
  <si>
    <t>048</t>
  </si>
  <si>
    <t xml:space="preserve"> 1 12 01010 01 0000 120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</si>
  <si>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межселеннх территорий муницпальных районов</t>
  </si>
  <si>
    <t xml:space="preserve"> 1 14 00000 00 0000 000</t>
  </si>
  <si>
    <t>ДОХОДЫ ОТ ПРОДАЖИ МАТЕРИАЛЬНЫХ И НЕМАТЕРИАЛЬНЫХ АКТИВОВ</t>
  </si>
  <si>
    <t xml:space="preserve"> 1 14 02053 05 0000 410</t>
  </si>
  <si>
    <t xml:space="preserve"> 1 14 06013 05 0000 430</t>
  </si>
  <si>
    <t>ШТРАФЫ, САНКЦИИ, ВОЗМЕЩЕНИЕ УЩЕРБА</t>
  </si>
  <si>
    <t xml:space="preserve"> 1 16 00000 00 0000 000</t>
  </si>
  <si>
    <t>Комитет природных ресурсов, лесного хозяйства и экологии Волгоградской области</t>
  </si>
  <si>
    <t>Управление федеральной службы государственной регистрации, кадастра и картографии по Волгоградской области</t>
  </si>
  <si>
    <t>ГУ МВД по Волгоградской области</t>
  </si>
  <si>
    <t>Управление Росприроднадзора по Волгоградской области</t>
  </si>
  <si>
    <t>2 00 00000 00 0000 000</t>
  </si>
  <si>
    <t>Субсидии бюджетам бюджетной системы Российской Федерации  (межбюджетные субсидии)</t>
  </si>
  <si>
    <t>2 02 29999 05 0000 151</t>
  </si>
  <si>
    <t>Субвенции бюджетам бюджетной системы Российской Федерации</t>
  </si>
  <si>
    <t>2 02 30000 00 0000 151</t>
  </si>
  <si>
    <t xml:space="preserve"> 2 02 30022 05 0000 151</t>
  </si>
  <si>
    <t xml:space="preserve"> 2 02 30024 05 0000 151</t>
  </si>
  <si>
    <t xml:space="preserve"> 2 02 30027 05 0000 151</t>
  </si>
  <si>
    <t>2 02 30029 05 0000 151</t>
  </si>
  <si>
    <t>2 02 40000 00 0000 151</t>
  </si>
  <si>
    <t>Иные межбюджетные трансферты</t>
  </si>
  <si>
    <t>2 02 40014 05 0000 151</t>
  </si>
  <si>
    <t xml:space="preserve"> 2 02 35930 05 0000 151</t>
  </si>
  <si>
    <t>2 02 49999 05 0000 151</t>
  </si>
  <si>
    <t>Прочие межбюджетные трансферты, передаваемые бюджетам муницпальных районов</t>
  </si>
  <si>
    <t>101</t>
  </si>
  <si>
    <t>102</t>
  </si>
  <si>
    <t>103</t>
  </si>
  <si>
    <t>104</t>
  </si>
  <si>
    <t>110</t>
  </si>
  <si>
    <t>111</t>
  </si>
  <si>
    <t>112</t>
  </si>
  <si>
    <t>113</t>
  </si>
  <si>
    <t>114</t>
  </si>
  <si>
    <t>120</t>
  </si>
  <si>
    <t>121</t>
  </si>
  <si>
    <t>122</t>
  </si>
  <si>
    <t>123</t>
  </si>
  <si>
    <t>124</t>
  </si>
  <si>
    <t>130</t>
  </si>
  <si>
    <t>131</t>
  </si>
  <si>
    <t>140</t>
  </si>
  <si>
    <t>141</t>
  </si>
  <si>
    <t>142</t>
  </si>
  <si>
    <t>143</t>
  </si>
  <si>
    <t>150</t>
  </si>
  <si>
    <t>151</t>
  </si>
  <si>
    <t>152</t>
  </si>
  <si>
    <t>160</t>
  </si>
  <si>
    <t xml:space="preserve">   Итого: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</si>
  <si>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</si>
  <si>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</si>
  <si>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</si>
  <si>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</si>
  <si>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</si>
  <si>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ИСПОЛЬЗОВАНИЯ ИМУЩЕСТВА, НАХОДЯЩЕГОСЯ В ГОСУДАРСТВЕННОЙ И МУНИЦИПАЛЬНОЙ СОБСТВЕННОСТИ</t>
  </si>
  <si>
    <t>Администрация Алексеевского муниципального района</t>
  </si>
  <si>
    <t>(подпись)</t>
  </si>
  <si>
    <t>Глава Алексеевского муниципального района        ______________________________   И.М.Свинухов</t>
  </si>
  <si>
    <t>Таблица № 5</t>
  </si>
  <si>
    <t>на 2021 г. (очередной финансовый год)</t>
  </si>
  <si>
    <t xml:space="preserve"> 1 12 01041 01 0000 120</t>
  </si>
  <si>
    <t xml:space="preserve">Плата за размещение отходов производства </t>
  </si>
  <si>
    <t>Возврат остатков субсидий, субвенций и иных межбюджетных трансфертов, имеющих целевое назначение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</si>
  <si>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</si>
  <si>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2 19 00000 00 0000 000</t>
  </si>
  <si>
    <t xml:space="preserve"> 2 19 60010 05 0000 151</t>
  </si>
  <si>
    <t>125</t>
  </si>
  <si>
    <t>на 2022 г. (очередной финансовый год)</t>
  </si>
  <si>
    <t>1 05 01011 01 0000 110</t>
  </si>
  <si>
    <t>1 05 01021 01 0000 110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</si>
  <si>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</si>
  <si>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Российской Федерации) </t>
  </si>
  <si>
    <t>1 12 01042 01 0000 120</t>
  </si>
  <si>
    <r>
      <t xml:space="preserve">Плата за размещение </t>
    </r>
    <r>
      <rPr>
        <sz val="9"/>
        <color indexed="8"/>
        <rFont val="Times New Roman"/>
        <family val="1"/>
      </rPr>
      <t xml:space="preserve">твердых коммунальных отходов </t>
    </r>
  </si>
  <si>
    <r>
      <t xml:space="preserve">Доходы от оказания платных </t>
    </r>
    <r>
      <rPr>
        <b/>
        <sz val="10"/>
        <color indexed="8"/>
        <rFont val="Times New Roman"/>
        <family val="1"/>
      </rPr>
      <t>услуг и компенсации затрат государства</t>
    </r>
  </si>
  <si>
    <t>Прочие доходы от компенсации затрат бюджетов муниципальных районов</t>
  </si>
  <si>
    <t>1 13 00000 00 0000 000</t>
  </si>
  <si>
    <t>1 13 02995 05 0000 130</t>
  </si>
  <si>
    <t xml:space="preserve"> 1 03 02231 01 0000 110</t>
  </si>
  <si>
    <t xml:space="preserve"> 1 03 02241 01 0000 110</t>
  </si>
  <si>
    <t xml:space="preserve"> 1 03 02251 01 0000 110</t>
  </si>
  <si>
    <t xml:space="preserve"> 1 03 02261 01 0000 110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</si>
  <si>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</si>
  <si>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2 02 20041 05 0000 150 </t>
  </si>
  <si>
    <t>2 02 00000 00 0000 150</t>
  </si>
  <si>
    <t>2 02 10000 00 0000 150</t>
  </si>
  <si>
    <t>2 02 15002 05 0000 150</t>
  </si>
  <si>
    <t>2 02 20000 00 0000 150</t>
  </si>
  <si>
    <t>Субсии бюджетам муниципальных районов на оснащение объектов спортивной инфраструктуры спортивно-технологическим оборудованием</t>
  </si>
  <si>
    <t>2 02 25228 05 0000 150</t>
  </si>
  <si>
    <t>Субвенции бюджетам муниципальных районов на проведение Всероссийской переписи населения 2020 года</t>
  </si>
  <si>
    <t>2 02 35469 05  0000 150</t>
  </si>
  <si>
    <t>126</t>
  </si>
  <si>
    <t>100</t>
  </si>
  <si>
    <t>135</t>
  </si>
  <si>
    <t>136</t>
  </si>
  <si>
    <t>137</t>
  </si>
  <si>
    <t>138</t>
  </si>
  <si>
    <t>145</t>
  </si>
  <si>
    <t>на 01.11.2020 г.</t>
  </si>
  <si>
    <t>на 2021 год и плановый период 2022 и 2023 годов</t>
  </si>
  <si>
    <t>на 2023 г. (очередной финансовый год)</t>
  </si>
  <si>
    <t>Прогноз доходов бюджета на 2020 г. (текущий финансовый год)</t>
  </si>
  <si>
    <t>Кассовые поступления  в текущем финансовом году (по состоянию на "01" ноября 2020 г.)</t>
  </si>
  <si>
    <t>Оценка исполнения                     2020 г. (текущий финансовый год)</t>
  </si>
  <si>
    <t>1 11 09045 05 0000 120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</si>
  <si>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учреждений)</t>
  </si>
  <si>
    <t>139</t>
  </si>
  <si>
    <t>1 16 01053 01 0000 140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</si>
  <si>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</si>
  <si>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Комитет юстиции Волгоградской области</t>
  </si>
  <si>
    <t xml:space="preserve">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</si>
  <si>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</si>
  <si>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</si>
  <si>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</si>
  <si>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</si>
  <si>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</si>
  <si>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</si>
  <si>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</si>
  <si>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</si>
  <si>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</si>
  <si>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1 16 01143 0000 140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</si>
  <si>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</si>
  <si>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1 16 01153 01 0000 140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</si>
  <si>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</si>
  <si>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</si>
  <si>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</si>
  <si>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</si>
  <si>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1 16 10031 05 0000 140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</si>
  <si>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</si>
  <si>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 xml:space="preserve">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</si>
  <si>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</si>
  <si>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Федеральное агенство по рыболовству</t>
  </si>
  <si>
    <t>Доходы от денежных взысканий (штрафов), поступающие в счет погашения задолженности, образовавшейся до 1 января 2020 года, 64подлежащие зачислению в бюджет муниципального образования по нормативам, действующим до 1 января 2020 года</t>
  </si>
  <si>
    <t>Комитет по труду и занятости населения Волгоградской области</t>
  </si>
  <si>
    <t xml:space="preserve">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</si>
  <si>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</si>
  <si>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</si>
  <si>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</si>
  <si>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</si>
  <si>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2 02 20077 05 0000 150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</si>
  <si>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</si>
  <si>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</si>
  <si>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2 02 25304 05 0000 150</t>
  </si>
  <si>
    <r>
  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</si>
  <si>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2 02 25576 05 0000 150</t>
  </si>
  <si>
    <t>Субсидии бюджетам на обеспечение комплексного развития сельских территорий</t>
  </si>
  <si>
    <t xml:space="preserve"> 2 02 27576 05 0000 150</t>
  </si>
  <si>
    <t>Субсидии бюджетам на со 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</si>
  <si>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2 02 45160 05 0000 150</t>
  </si>
  <si>
    <t>2 02 45303 05 0000 150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</si>
  <si>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с-но ПАВО от 29.06.2020 № 373-п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</si>
  <si>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</si>
  <si>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2 02 35120 05 0000 150</t>
  </si>
  <si>
    <t>Субвенции бюджетам муницпальных районов на осуществление полномочий по составлению (изменению) списков кандидатов в присяжные заседеатели федеральных судов общей юрисдикции в российской Федерации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</si>
  <si>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</si>
  <si>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146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</si>
  <si>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</si>
  <si>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</si>
  <si>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</si>
  <si>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</si>
  <si>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</si>
  <si>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</si>
  <si>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</si>
  <si>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</si>
  <si>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</si>
  <si>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</si>
  <si>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</si>
  <si>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</si>
  <si>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</si>
  <si>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</si>
  <si>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</si>
  <si>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</si>
  <si>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</si>
  <si>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</si>
  <si>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</si>
  <si>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</si>
  <si>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от 15.12.2020 г. № 18/122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</si>
</sst>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_р_."/>
    <numFmt numFmtId="183" formatCode="#,##0.00_р_.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11" fillId="0" borderId="0" xfId="0" applyFont="1" applyAlignment="1">
      <alignment horizontal="right"/>
    </xf>
    <xf numFmtId="0" fontId="8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 wrapText="1"/>
    </xf>
    <xf numFmtId="49" fontId="52" fillId="33" borderId="10" xfId="0" applyNumberFormat="1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left" wrapText="1"/>
    </xf>
    <xf numFmtId="49" fontId="51" fillId="33" borderId="10" xfId="0" applyNumberFormat="1" applyFont="1" applyFill="1" applyBorder="1" applyAlignment="1">
      <alignment horizontal="center" wrapText="1"/>
    </xf>
    <xf numFmtId="0" fontId="51" fillId="33" borderId="10" xfId="0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7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4" fillId="33" borderId="10" xfId="42" applyFont="1" applyFill="1" applyBorder="1" applyAlignment="1" applyProtection="1">
      <alignment vertical="center" wrapText="1"/>
      <protection/>
    </xf>
    <xf numFmtId="0" fontId="52" fillId="33" borderId="10" xfId="0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4" fillId="0" borderId="11" xfId="0" applyFont="1" applyBorder="1" applyAlignment="1">
      <alignment horizontal="center" wrapText="1"/>
    </xf>
    <xf numFmtId="0" fontId="8" fillId="0" borderId="12" xfId="0" applyNumberFormat="1" applyFont="1" applyFill="1" applyBorder="1" applyAlignment="1">
      <alignment horizontal="center" wrapText="1"/>
    </xf>
    <xf numFmtId="0" fontId="9" fillId="0" borderId="10" xfId="53" applyFont="1" applyBorder="1" applyAlignment="1" applyProtection="1">
      <alignment horizontal="left" vertical="center" wrapText="1"/>
      <protection locked="0"/>
    </xf>
    <xf numFmtId="174" fontId="11" fillId="0" borderId="10" xfId="0" applyNumberFormat="1" applyFont="1" applyFill="1" applyBorder="1" applyAlignment="1">
      <alignment horizontal="right"/>
    </xf>
    <xf numFmtId="174" fontId="11" fillId="33" borderId="10" xfId="0" applyNumberFormat="1" applyFont="1" applyFill="1" applyBorder="1" applyAlignment="1">
      <alignment horizontal="right"/>
    </xf>
    <xf numFmtId="174" fontId="5" fillId="33" borderId="10" xfId="0" applyNumberFormat="1" applyFont="1" applyFill="1" applyBorder="1" applyAlignment="1">
      <alignment horizontal="right"/>
    </xf>
    <xf numFmtId="174" fontId="5" fillId="0" borderId="10" xfId="0" applyNumberFormat="1" applyFont="1" applyBorder="1" applyAlignment="1">
      <alignment/>
    </xf>
    <xf numFmtId="174" fontId="5" fillId="34" borderId="10" xfId="0" applyNumberFormat="1" applyFont="1" applyFill="1" applyBorder="1" applyAlignment="1">
      <alignment/>
    </xf>
    <xf numFmtId="174" fontId="11" fillId="33" borderId="12" xfId="0" applyNumberFormat="1" applyFont="1" applyFill="1" applyBorder="1" applyAlignment="1">
      <alignment horizontal="right"/>
    </xf>
    <xf numFmtId="174" fontId="5" fillId="33" borderId="12" xfId="0" applyNumberFormat="1" applyFont="1" applyFill="1" applyBorder="1" applyAlignment="1">
      <alignment horizontal="right"/>
    </xf>
    <xf numFmtId="174" fontId="5" fillId="0" borderId="10" xfId="0" applyNumberFormat="1" applyFont="1" applyFill="1" applyBorder="1" applyAlignment="1">
      <alignment horizontal="right"/>
    </xf>
    <xf numFmtId="174" fontId="5" fillId="33" borderId="10" xfId="0" applyNumberFormat="1" applyFont="1" applyFill="1" applyBorder="1" applyAlignment="1">
      <alignment horizontal="right" wrapText="1"/>
    </xf>
    <xf numFmtId="174" fontId="5" fillId="0" borderId="10" xfId="0" applyNumberFormat="1" applyFont="1" applyFill="1" applyBorder="1" applyAlignment="1">
      <alignment horizontal="right" wrapText="1"/>
    </xf>
    <xf numFmtId="174" fontId="5" fillId="33" borderId="12" xfId="0" applyNumberFormat="1" applyFont="1" applyFill="1" applyBorder="1" applyAlignment="1">
      <alignment horizontal="right" wrapText="1"/>
    </xf>
    <xf numFmtId="174" fontId="11" fillId="33" borderId="12" xfId="0" applyNumberFormat="1" applyFont="1" applyFill="1" applyBorder="1" applyAlignment="1">
      <alignment horizontal="right" wrapText="1"/>
    </xf>
    <xf numFmtId="174" fontId="5" fillId="35" borderId="10" xfId="0" applyNumberFormat="1" applyFont="1" applyFill="1" applyBorder="1" applyAlignment="1">
      <alignment/>
    </xf>
    <xf numFmtId="174" fontId="11" fillId="33" borderId="10" xfId="0" applyNumberFormat="1" applyFont="1" applyFill="1" applyBorder="1" applyAlignment="1">
      <alignment horizontal="right" wrapText="1"/>
    </xf>
    <xf numFmtId="174" fontId="11" fillId="0" borderId="13" xfId="0" applyNumberFormat="1" applyFont="1" applyBorder="1" applyAlignment="1">
      <alignment horizontal="right" wrapText="1"/>
    </xf>
    <xf numFmtId="49" fontId="8" fillId="0" borderId="12" xfId="0" applyNumberFormat="1" applyFont="1" applyFill="1" applyBorder="1" applyAlignment="1">
      <alignment horizontal="center"/>
    </xf>
    <xf numFmtId="174" fontId="5" fillId="33" borderId="14" xfId="0" applyNumberFormat="1" applyFont="1" applyFill="1" applyBorder="1" applyAlignment="1">
      <alignment horizontal="right" wrapText="1"/>
    </xf>
    <xf numFmtId="174" fontId="5" fillId="33" borderId="15" xfId="0" applyNumberFormat="1" applyFont="1" applyFill="1" applyBorder="1" applyAlignment="1">
      <alignment horizontal="right" wrapText="1"/>
    </xf>
    <xf numFmtId="174" fontId="5" fillId="0" borderId="14" xfId="0" applyNumberFormat="1" applyFont="1" applyFill="1" applyBorder="1" applyAlignment="1">
      <alignment horizontal="right" wrapText="1"/>
    </xf>
    <xf numFmtId="174" fontId="5" fillId="0" borderId="15" xfId="0" applyNumberFormat="1" applyFont="1" applyFill="1" applyBorder="1" applyAlignment="1">
      <alignment horizontal="right" wrapText="1"/>
    </xf>
    <xf numFmtId="174" fontId="5" fillId="33" borderId="16" xfId="0" applyNumberFormat="1" applyFont="1" applyFill="1" applyBorder="1" applyAlignment="1">
      <alignment horizontal="right" wrapText="1"/>
    </xf>
    <xf numFmtId="0" fontId="52" fillId="33" borderId="14" xfId="0" applyFont="1" applyFill="1" applyBorder="1" applyAlignment="1">
      <alignment horizontal="left" vertical="center" wrapText="1"/>
    </xf>
    <xf numFmtId="0" fontId="52" fillId="33" borderId="16" xfId="0" applyFont="1" applyFill="1" applyBorder="1" applyAlignment="1">
      <alignment horizontal="left" vertical="center" wrapText="1"/>
    </xf>
    <xf numFmtId="0" fontId="52" fillId="33" borderId="15" xfId="0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52" fillId="33" borderId="14" xfId="0" applyFont="1" applyFill="1" applyBorder="1" applyAlignment="1">
      <alignment horizontal="center"/>
    </xf>
    <xf numFmtId="0" fontId="52" fillId="33" borderId="15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" fillId="33" borderId="14" xfId="42" applyFont="1" applyFill="1" applyBorder="1" applyAlignment="1" applyProtection="1">
      <alignment vertical="center" wrapText="1"/>
      <protection/>
    </xf>
    <xf numFmtId="0" fontId="4" fillId="33" borderId="15" xfId="42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horizontal="right"/>
    </xf>
    <xf numFmtId="0" fontId="4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8" fillId="0" borderId="17" xfId="0" applyFont="1" applyBorder="1" applyAlignment="1">
      <alignment horizontal="center"/>
    </xf>
    <xf numFmtId="0" fontId="11" fillId="33" borderId="11" xfId="0" applyFont="1" applyFill="1" applyBorder="1" applyAlignment="1">
      <alignment horizontal="right" wrapText="1"/>
    </xf>
    <xf numFmtId="0" fontId="11" fillId="33" borderId="18" xfId="0" applyFont="1" applyFill="1" applyBorder="1" applyAlignment="1">
      <alignment horizontal="right" wrapText="1"/>
    </xf>
    <xf numFmtId="0" fontId="11" fillId="33" borderId="12" xfId="0" applyFont="1" applyFill="1" applyBorder="1" applyAlignment="1">
      <alignment horizontal="right" wrapText="1"/>
    </xf>
    <xf numFmtId="0" fontId="52" fillId="33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3C4CD53F57F3051D47C8849075FAD5D59E8C181F2009DB93E565A450E5A97B74D26CC2078E4E77E89061ED1C2FD4DF99A5095ACC941C39DS7t9M" TargetMode="External" /><Relationship Id="rId2" Type="http://schemas.openxmlformats.org/officeDocument/2006/relationships/hyperlink" Target="consultantplus://offline/ref=942E4D2901321CCBAD8F1B2DF1B8DF3F9BEC7F6A86D15D3C308EBC8235A9C97D4642F40588CA228AAB0896BC541BCCC412558099F78A3ACBqEtFF" TargetMode="External" /><Relationship Id="rId3" Type="http://schemas.openxmlformats.org/officeDocument/2006/relationships/hyperlink" Target="consultantplus://offline/ref=DE7A6F5035E4404F68CA57B01EAC806B39FF63A9B7D9549DDD4A7B6F26E6A9C865BA0C4CC4F7E3CEBA0BE5F64934AA1FE0EBAA4D5F68940DZ2C4K" TargetMode="External" /><Relationship Id="rId4" Type="http://schemas.openxmlformats.org/officeDocument/2006/relationships/hyperlink" Target="consultantplus://offline/ref=DF469703AEF58A04AFD6DD17291212B8DD0FE5CCF3DB14DF4871157A92004201777A3CA983B241D020247D36335E3F0AC11E05C8B3BAADf8J" TargetMode="External" /><Relationship Id="rId5" Type="http://schemas.openxmlformats.org/officeDocument/2006/relationships/hyperlink" Target="consultantplus://offline/ref=FF39C136A6247585B45EA41229C1064907E7BBFB01F09CE8BA274A4C4D6A0515F5E2E09064B54F74ACE2CEE49AD83A3B78DB16C5717D87341BB3L" TargetMode="External" /><Relationship Id="rId6" Type="http://schemas.openxmlformats.org/officeDocument/2006/relationships/hyperlink" Target="consultantplus://offline/ref=E4564FAE5423E96CE3ADDC16DA952D24B0D8F49E5CFE1282294E5432E4A403B594F4146E6A8AF4EEE45FC9C2E5E81D0579557FA982B06553l1O4K" TargetMode="External" /><Relationship Id="rId7" Type="http://schemas.openxmlformats.org/officeDocument/2006/relationships/hyperlink" Target="consultantplus://offline/ref=E4564FAE5423E96CE3ADDC16DA952D24B0D8F49E5CFE1282294E5432E4A403B594F4146E6A8AF4EEE45FC9C2E5E81D0579557FA982B06553l1O4K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tabSelected="1" workbookViewId="0" topLeftCell="A1">
      <pane xSplit="5" ySplit="14" topLeftCell="H94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E13" sqref="E13:E14"/>
    </sheetView>
  </sheetViews>
  <sheetFormatPr defaultColWidth="9.00390625" defaultRowHeight="12.75"/>
  <cols>
    <col min="1" max="1" width="7.00390625" style="0" customWidth="1"/>
    <col min="2" max="2" width="21.25390625" style="0" customWidth="1"/>
    <col min="3" max="3" width="36.00390625" style="0" customWidth="1"/>
    <col min="4" max="4" width="10.00390625" style="0" customWidth="1"/>
    <col min="5" max="5" width="24.75390625" style="0" customWidth="1"/>
    <col min="6" max="6" width="7.00390625" style="0" customWidth="1"/>
    <col min="7" max="7" width="13.375" style="0" customWidth="1"/>
    <col min="8" max="8" width="13.875" style="0" customWidth="1"/>
    <col min="9" max="9" width="14.75390625" style="0" customWidth="1"/>
    <col min="10" max="10" width="13.25390625" style="0" customWidth="1"/>
    <col min="11" max="11" width="13.625" style="0" customWidth="1"/>
    <col min="12" max="12" width="13.25390625" style="0" customWidth="1"/>
  </cols>
  <sheetData>
    <row r="1" spans="1:12" ht="12.75" customHeight="1">
      <c r="A1" s="3"/>
      <c r="B1" s="4"/>
      <c r="C1" s="97"/>
      <c r="D1" s="97"/>
      <c r="E1" s="97"/>
      <c r="F1" s="3"/>
      <c r="G1" s="3"/>
      <c r="H1" s="3"/>
      <c r="I1" s="3"/>
      <c r="J1" s="3"/>
      <c r="K1" s="3"/>
      <c r="L1" s="3"/>
    </row>
    <row r="2" spans="1:12" ht="15.75" customHeight="1">
      <c r="A2" s="3"/>
      <c r="B2" s="4"/>
      <c r="C2" s="97"/>
      <c r="D2" s="97"/>
      <c r="E2" s="97"/>
      <c r="F2" s="3"/>
      <c r="G2" s="3"/>
      <c r="H2" s="6"/>
      <c r="I2" s="6"/>
      <c r="J2" s="100" t="s">
        <v>128</v>
      </c>
      <c r="K2" s="100"/>
      <c r="L2" s="100"/>
    </row>
    <row r="3" spans="1:12" ht="16.5" customHeight="1">
      <c r="A3" s="3"/>
      <c r="B3" s="4"/>
      <c r="C3" s="5"/>
      <c r="D3" s="5"/>
      <c r="E3" s="5"/>
      <c r="F3" s="3"/>
      <c r="G3" s="3"/>
      <c r="H3" s="6"/>
      <c r="I3" s="6"/>
      <c r="J3" s="100" t="s">
        <v>7</v>
      </c>
      <c r="K3" s="100"/>
      <c r="L3" s="100"/>
    </row>
    <row r="4" spans="1:12" ht="15" customHeight="1">
      <c r="A4" s="3"/>
      <c r="B4" s="4"/>
      <c r="C4" s="5"/>
      <c r="D4" s="5"/>
      <c r="E4" s="5"/>
      <c r="F4" s="3"/>
      <c r="G4" s="3"/>
      <c r="H4" s="6"/>
      <c r="I4" s="6"/>
      <c r="J4" s="100" t="s">
        <v>8</v>
      </c>
      <c r="K4" s="100"/>
      <c r="L4" s="100"/>
    </row>
    <row r="5" spans="1:12" ht="12.75" customHeight="1">
      <c r="A5" s="6"/>
      <c r="B5" s="4"/>
      <c r="C5" s="7"/>
      <c r="D5" s="7"/>
      <c r="E5" s="7"/>
      <c r="F5" s="6"/>
      <c r="G5" s="6"/>
      <c r="H5" s="100" t="s">
        <v>247</v>
      </c>
      <c r="I5" s="100"/>
      <c r="J5" s="100"/>
      <c r="K5" s="100"/>
      <c r="L5" s="100"/>
    </row>
    <row r="6" spans="1:12" ht="14.25" customHeight="1">
      <c r="A6" s="89" t="s">
        <v>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5.75" customHeight="1">
      <c r="A7" s="89" t="s">
        <v>10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ht="15" customHeight="1">
      <c r="A8" s="89" t="s">
        <v>170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2" ht="8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21.75" customHeight="1">
      <c r="A10" s="25"/>
      <c r="B10" s="25"/>
      <c r="C10" s="25"/>
      <c r="D10" s="89" t="s">
        <v>169</v>
      </c>
      <c r="E10" s="89"/>
      <c r="F10" s="89"/>
      <c r="G10" s="89"/>
      <c r="H10" s="25"/>
      <c r="I10" s="25"/>
      <c r="J10" s="25"/>
      <c r="K10" s="25"/>
      <c r="L10" s="25"/>
    </row>
    <row r="11" spans="1:12" ht="11.25" customHeight="1">
      <c r="A11" s="3"/>
      <c r="B11" s="4"/>
      <c r="C11" s="5"/>
      <c r="D11" s="5"/>
      <c r="E11" s="5"/>
      <c r="F11" s="3"/>
      <c r="G11" s="3"/>
      <c r="H11" s="3"/>
      <c r="I11" s="3"/>
      <c r="J11" s="3"/>
      <c r="K11" s="3"/>
      <c r="L11" s="3"/>
    </row>
    <row r="12" spans="1:12" ht="14.25" customHeight="1">
      <c r="A12" s="3"/>
      <c r="B12" s="4"/>
      <c r="C12" s="5"/>
      <c r="D12" s="5"/>
      <c r="E12" s="5"/>
      <c r="F12" s="3"/>
      <c r="G12" s="3"/>
      <c r="H12" s="3"/>
      <c r="I12" s="3"/>
      <c r="J12" s="104" t="s">
        <v>31</v>
      </c>
      <c r="K12" s="104"/>
      <c r="L12" s="104"/>
    </row>
    <row r="13" spans="1:12" ht="30" customHeight="1">
      <c r="A13" s="90" t="s">
        <v>11</v>
      </c>
      <c r="B13" s="91" t="s">
        <v>1</v>
      </c>
      <c r="C13" s="91"/>
      <c r="D13" s="90" t="s">
        <v>3</v>
      </c>
      <c r="E13" s="92" t="s">
        <v>4</v>
      </c>
      <c r="F13" s="101" t="s">
        <v>5</v>
      </c>
      <c r="G13" s="101" t="s">
        <v>172</v>
      </c>
      <c r="H13" s="101" t="s">
        <v>173</v>
      </c>
      <c r="I13" s="90" t="s">
        <v>174</v>
      </c>
      <c r="J13" s="102" t="s">
        <v>6</v>
      </c>
      <c r="K13" s="102"/>
      <c r="L13" s="102"/>
    </row>
    <row r="14" spans="1:12" ht="70.5" customHeight="1">
      <c r="A14" s="90"/>
      <c r="B14" s="9" t="s">
        <v>2</v>
      </c>
      <c r="C14" s="9" t="s">
        <v>12</v>
      </c>
      <c r="D14" s="90"/>
      <c r="E14" s="92"/>
      <c r="F14" s="101"/>
      <c r="G14" s="101"/>
      <c r="H14" s="101"/>
      <c r="I14" s="90"/>
      <c r="J14" s="26" t="s">
        <v>129</v>
      </c>
      <c r="K14" s="26" t="s">
        <v>137</v>
      </c>
      <c r="L14" s="26" t="s">
        <v>171</v>
      </c>
    </row>
    <row r="15" spans="1:12" ht="13.5" customHeight="1">
      <c r="A15" s="1">
        <v>1</v>
      </c>
      <c r="B15" s="1">
        <v>2</v>
      </c>
      <c r="C15" s="1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  <c r="K15" s="2">
        <v>11</v>
      </c>
      <c r="L15" s="2">
        <v>12</v>
      </c>
    </row>
    <row r="16" spans="1:12" ht="32.25" customHeight="1">
      <c r="A16" s="42">
        <v>1</v>
      </c>
      <c r="B16" s="10" t="s">
        <v>43</v>
      </c>
      <c r="C16" s="11" t="s">
        <v>14</v>
      </c>
      <c r="D16" s="8"/>
      <c r="E16" s="21"/>
      <c r="F16" s="37" t="s">
        <v>13</v>
      </c>
      <c r="G16" s="55">
        <f aca="true" t="shared" si="0" ref="G16:L16">G17+G22+G27+G34+G36+G41+G47+G50+G45</f>
        <v>148749.3</v>
      </c>
      <c r="H16" s="55">
        <f t="shared" si="0"/>
        <v>107433.09999999998</v>
      </c>
      <c r="I16" s="55">
        <f t="shared" si="0"/>
        <v>144056.40000000002</v>
      </c>
      <c r="J16" s="55">
        <f t="shared" si="0"/>
        <v>140454.30000000002</v>
      </c>
      <c r="K16" s="55">
        <f t="shared" si="0"/>
        <v>142279.10000000003</v>
      </c>
      <c r="L16" s="55">
        <f t="shared" si="0"/>
        <v>144969.8</v>
      </c>
    </row>
    <row r="17" spans="1:12" ht="15.75">
      <c r="A17" s="42">
        <v>2</v>
      </c>
      <c r="B17" s="10" t="s">
        <v>44</v>
      </c>
      <c r="C17" s="13" t="s">
        <v>41</v>
      </c>
      <c r="D17" s="8"/>
      <c r="E17" s="21"/>
      <c r="F17" s="37" t="s">
        <v>163</v>
      </c>
      <c r="G17" s="56">
        <f aca="true" t="shared" si="1" ref="G17:L17">SUM(G18:G21)</f>
        <v>112485.09999999999</v>
      </c>
      <c r="H17" s="56">
        <f t="shared" si="1"/>
        <v>87203.39999999998</v>
      </c>
      <c r="I17" s="56">
        <f t="shared" si="1"/>
        <v>118538.4</v>
      </c>
      <c r="J17" s="56">
        <f t="shared" si="1"/>
        <v>118211.3</v>
      </c>
      <c r="K17" s="56">
        <f t="shared" si="1"/>
        <v>120283.3</v>
      </c>
      <c r="L17" s="56">
        <f t="shared" si="1"/>
        <v>122620.29999999999</v>
      </c>
    </row>
    <row r="18" spans="1:12" ht="90">
      <c r="A18" s="40">
        <v>3</v>
      </c>
      <c r="B18" s="14" t="s">
        <v>45</v>
      </c>
      <c r="C18" s="15" t="s">
        <v>119</v>
      </c>
      <c r="D18" s="8">
        <v>182</v>
      </c>
      <c r="E18" s="21" t="s">
        <v>39</v>
      </c>
      <c r="F18" s="22" t="s">
        <v>94</v>
      </c>
      <c r="G18" s="57">
        <v>111366.2</v>
      </c>
      <c r="H18" s="57">
        <v>86193.7</v>
      </c>
      <c r="I18" s="58">
        <v>117326.7</v>
      </c>
      <c r="J18" s="58">
        <v>115969.2</v>
      </c>
      <c r="K18" s="59">
        <v>117999.9</v>
      </c>
      <c r="L18" s="59">
        <v>120317.9</v>
      </c>
    </row>
    <row r="19" spans="1:12" ht="141">
      <c r="A19" s="40">
        <v>4</v>
      </c>
      <c r="B19" s="14" t="s">
        <v>46</v>
      </c>
      <c r="C19" s="15" t="s">
        <v>15</v>
      </c>
      <c r="D19" s="8">
        <v>182</v>
      </c>
      <c r="E19" s="21" t="s">
        <v>39</v>
      </c>
      <c r="F19" s="22" t="s">
        <v>95</v>
      </c>
      <c r="G19" s="57">
        <v>217.5</v>
      </c>
      <c r="H19" s="57">
        <v>144.4</v>
      </c>
      <c r="I19" s="58">
        <v>173.3</v>
      </c>
      <c r="J19" s="58">
        <v>1209.4</v>
      </c>
      <c r="K19" s="59">
        <v>1194.8</v>
      </c>
      <c r="L19" s="59">
        <v>1148.3</v>
      </c>
    </row>
    <row r="20" spans="1:12" ht="51" customHeight="1">
      <c r="A20" s="40">
        <v>5</v>
      </c>
      <c r="B20" s="14" t="s">
        <v>47</v>
      </c>
      <c r="C20" s="15" t="s">
        <v>16</v>
      </c>
      <c r="D20" s="8">
        <v>182</v>
      </c>
      <c r="E20" s="21" t="s">
        <v>39</v>
      </c>
      <c r="F20" s="22" t="s">
        <v>96</v>
      </c>
      <c r="G20" s="57">
        <v>728.2</v>
      </c>
      <c r="H20" s="57">
        <v>732.9</v>
      </c>
      <c r="I20" s="58">
        <v>879.5</v>
      </c>
      <c r="J20" s="58">
        <v>854.6</v>
      </c>
      <c r="K20" s="59">
        <v>898.6</v>
      </c>
      <c r="L20" s="59">
        <v>950.4</v>
      </c>
    </row>
    <row r="21" spans="1:12" ht="100.5" customHeight="1">
      <c r="A21" s="40">
        <v>6</v>
      </c>
      <c r="B21" s="14" t="s">
        <v>48</v>
      </c>
      <c r="C21" s="15" t="s">
        <v>17</v>
      </c>
      <c r="D21" s="8">
        <v>182</v>
      </c>
      <c r="E21" s="21" t="s">
        <v>39</v>
      </c>
      <c r="F21" s="22" t="s">
        <v>97</v>
      </c>
      <c r="G21" s="57">
        <v>173.2</v>
      </c>
      <c r="H21" s="57">
        <v>132.4</v>
      </c>
      <c r="I21" s="58">
        <v>158.9</v>
      </c>
      <c r="J21" s="58">
        <v>178.1</v>
      </c>
      <c r="K21" s="59">
        <v>190</v>
      </c>
      <c r="L21" s="59">
        <v>203.7</v>
      </c>
    </row>
    <row r="22" spans="1:12" ht="51.75">
      <c r="A22" s="42">
        <v>7</v>
      </c>
      <c r="B22" s="23" t="s">
        <v>49</v>
      </c>
      <c r="C22" s="16" t="s">
        <v>42</v>
      </c>
      <c r="D22" s="8"/>
      <c r="E22" s="21"/>
      <c r="F22" s="37" t="s">
        <v>98</v>
      </c>
      <c r="G22" s="60">
        <f aca="true" t="shared" si="2" ref="G22:L22">SUM(G23:G26)</f>
        <v>6361.799999999999</v>
      </c>
      <c r="H22" s="60">
        <f t="shared" si="2"/>
        <v>5258.5</v>
      </c>
      <c r="I22" s="60">
        <f t="shared" si="2"/>
        <v>6361.799999999999</v>
      </c>
      <c r="J22" s="60">
        <f t="shared" si="2"/>
        <v>6127.4</v>
      </c>
      <c r="K22" s="60">
        <f t="shared" si="2"/>
        <v>6627.6</v>
      </c>
      <c r="L22" s="60">
        <f t="shared" si="2"/>
        <v>6731.7</v>
      </c>
    </row>
    <row r="23" spans="1:12" ht="90">
      <c r="A23" s="40">
        <v>8</v>
      </c>
      <c r="B23" s="24" t="s">
        <v>148</v>
      </c>
      <c r="C23" s="15" t="s">
        <v>120</v>
      </c>
      <c r="D23" s="8">
        <v>100</v>
      </c>
      <c r="E23" s="21" t="s">
        <v>40</v>
      </c>
      <c r="F23" s="22" t="s">
        <v>99</v>
      </c>
      <c r="G23" s="61">
        <v>2915.2</v>
      </c>
      <c r="H23" s="57">
        <v>2419.8</v>
      </c>
      <c r="I23" s="58">
        <v>2931.2</v>
      </c>
      <c r="J23" s="58">
        <v>2813.5</v>
      </c>
      <c r="K23" s="59">
        <v>3046.8</v>
      </c>
      <c r="L23" s="59">
        <v>3116.7</v>
      </c>
    </row>
    <row r="24" spans="1:12" ht="115.5" customHeight="1">
      <c r="A24" s="40">
        <v>9</v>
      </c>
      <c r="B24" s="24" t="s">
        <v>149</v>
      </c>
      <c r="C24" s="15" t="s">
        <v>121</v>
      </c>
      <c r="D24" s="8">
        <v>100</v>
      </c>
      <c r="E24" s="21" t="s">
        <v>40</v>
      </c>
      <c r="F24" s="22" t="s">
        <v>100</v>
      </c>
      <c r="G24" s="61">
        <v>15</v>
      </c>
      <c r="H24" s="57">
        <v>17</v>
      </c>
      <c r="I24" s="58">
        <v>17</v>
      </c>
      <c r="J24" s="58">
        <v>16</v>
      </c>
      <c r="K24" s="59">
        <v>17.2</v>
      </c>
      <c r="L24" s="59">
        <v>17.4</v>
      </c>
    </row>
    <row r="25" spans="1:12" ht="103.5" customHeight="1">
      <c r="A25" s="40">
        <v>10</v>
      </c>
      <c r="B25" s="24" t="s">
        <v>150</v>
      </c>
      <c r="C25" s="15" t="s">
        <v>122</v>
      </c>
      <c r="D25" s="8">
        <v>100</v>
      </c>
      <c r="E25" s="21" t="s">
        <v>40</v>
      </c>
      <c r="F25" s="22" t="s">
        <v>101</v>
      </c>
      <c r="G25" s="61">
        <v>3848.1</v>
      </c>
      <c r="H25" s="57">
        <v>3256.2</v>
      </c>
      <c r="I25" s="58">
        <v>3848.1</v>
      </c>
      <c r="J25" s="58">
        <v>3701</v>
      </c>
      <c r="K25" s="59">
        <v>3997.6</v>
      </c>
      <c r="L25" s="59">
        <v>4076.1</v>
      </c>
    </row>
    <row r="26" spans="1:12" ht="89.25" customHeight="1">
      <c r="A26" s="40">
        <v>11</v>
      </c>
      <c r="B26" s="24" t="s">
        <v>151</v>
      </c>
      <c r="C26" s="15" t="s">
        <v>123</v>
      </c>
      <c r="D26" s="8">
        <v>100</v>
      </c>
      <c r="E26" s="21" t="s">
        <v>40</v>
      </c>
      <c r="F26" s="22" t="s">
        <v>102</v>
      </c>
      <c r="G26" s="57">
        <v>-416.5</v>
      </c>
      <c r="H26" s="57">
        <v>-434.5</v>
      </c>
      <c r="I26" s="58">
        <v>-434.5</v>
      </c>
      <c r="J26" s="58">
        <v>-403.1</v>
      </c>
      <c r="K26" s="59">
        <v>-434</v>
      </c>
      <c r="L26" s="59">
        <v>-478.5</v>
      </c>
    </row>
    <row r="27" spans="1:12" ht="15.75">
      <c r="A27" s="42">
        <v>12</v>
      </c>
      <c r="B27" s="10" t="s">
        <v>50</v>
      </c>
      <c r="C27" s="13" t="s">
        <v>51</v>
      </c>
      <c r="D27" s="8"/>
      <c r="E27" s="21"/>
      <c r="F27" s="37" t="s">
        <v>103</v>
      </c>
      <c r="G27" s="56">
        <f aca="true" t="shared" si="3" ref="G27:L27">SUM(G28:G33)</f>
        <v>7887</v>
      </c>
      <c r="H27" s="56">
        <f t="shared" si="3"/>
        <v>7442</v>
      </c>
      <c r="I27" s="56">
        <f t="shared" si="3"/>
        <v>7887</v>
      </c>
      <c r="J27" s="56">
        <f t="shared" si="3"/>
        <v>5204</v>
      </c>
      <c r="K27" s="56">
        <f t="shared" si="3"/>
        <v>4235</v>
      </c>
      <c r="L27" s="56">
        <f t="shared" si="3"/>
        <v>4275</v>
      </c>
    </row>
    <row r="28" spans="1:12" ht="39">
      <c r="A28" s="40">
        <v>13</v>
      </c>
      <c r="B28" s="12" t="s">
        <v>138</v>
      </c>
      <c r="C28" s="44" t="s">
        <v>140</v>
      </c>
      <c r="D28" s="8">
        <v>182</v>
      </c>
      <c r="E28" s="21" t="s">
        <v>39</v>
      </c>
      <c r="F28" s="22" t="s">
        <v>104</v>
      </c>
      <c r="G28" s="57">
        <v>371.8</v>
      </c>
      <c r="H28" s="57">
        <v>344.6</v>
      </c>
      <c r="I28" s="57">
        <v>371.8</v>
      </c>
      <c r="J28" s="57">
        <v>350</v>
      </c>
      <c r="K28" s="57">
        <v>361</v>
      </c>
      <c r="L28" s="57">
        <v>361</v>
      </c>
    </row>
    <row r="29" spans="1:12" ht="77.25">
      <c r="A29" s="40">
        <v>14</v>
      </c>
      <c r="B29" s="12" t="s">
        <v>139</v>
      </c>
      <c r="C29" s="44" t="s">
        <v>141</v>
      </c>
      <c r="D29" s="8">
        <v>182</v>
      </c>
      <c r="E29" s="21" t="s">
        <v>39</v>
      </c>
      <c r="F29" s="22" t="s">
        <v>105</v>
      </c>
      <c r="G29" s="57">
        <v>140</v>
      </c>
      <c r="H29" s="57">
        <v>131.1</v>
      </c>
      <c r="I29" s="57">
        <v>140</v>
      </c>
      <c r="J29" s="57">
        <v>151</v>
      </c>
      <c r="K29" s="57">
        <v>161</v>
      </c>
      <c r="L29" s="57">
        <v>161</v>
      </c>
    </row>
    <row r="30" spans="1:12" ht="39">
      <c r="A30" s="40">
        <v>15</v>
      </c>
      <c r="B30" s="12" t="s">
        <v>52</v>
      </c>
      <c r="C30" s="17" t="s">
        <v>18</v>
      </c>
      <c r="D30" s="8">
        <v>182</v>
      </c>
      <c r="E30" s="21" t="s">
        <v>39</v>
      </c>
      <c r="F30" s="22" t="s">
        <v>106</v>
      </c>
      <c r="G30" s="57">
        <v>3600</v>
      </c>
      <c r="H30" s="57">
        <v>3374.6</v>
      </c>
      <c r="I30" s="58">
        <v>3595.8</v>
      </c>
      <c r="J30" s="58">
        <v>1020</v>
      </c>
      <c r="K30" s="59">
        <v>0</v>
      </c>
      <c r="L30" s="59">
        <v>0</v>
      </c>
    </row>
    <row r="31" spans="1:12" ht="51.75">
      <c r="A31" s="40">
        <v>16</v>
      </c>
      <c r="B31" s="12" t="s">
        <v>53</v>
      </c>
      <c r="C31" s="17" t="s">
        <v>19</v>
      </c>
      <c r="D31" s="8">
        <v>182</v>
      </c>
      <c r="E31" s="21" t="s">
        <v>39</v>
      </c>
      <c r="F31" s="22" t="s">
        <v>107</v>
      </c>
      <c r="G31" s="57">
        <v>0</v>
      </c>
      <c r="H31" s="57">
        <v>4.2</v>
      </c>
      <c r="I31" s="58">
        <v>4.2</v>
      </c>
      <c r="J31" s="58">
        <v>0</v>
      </c>
      <c r="K31" s="59">
        <v>0</v>
      </c>
      <c r="L31" s="59">
        <v>0</v>
      </c>
    </row>
    <row r="32" spans="1:12" ht="39">
      <c r="A32" s="40">
        <v>17</v>
      </c>
      <c r="B32" s="14" t="s">
        <v>54</v>
      </c>
      <c r="C32" s="17" t="s">
        <v>20</v>
      </c>
      <c r="D32" s="8">
        <v>182</v>
      </c>
      <c r="E32" s="21" t="s">
        <v>39</v>
      </c>
      <c r="F32" s="22" t="s">
        <v>136</v>
      </c>
      <c r="G32" s="61">
        <v>3775.2</v>
      </c>
      <c r="H32" s="57">
        <v>3587.5</v>
      </c>
      <c r="I32" s="58">
        <v>3775.2</v>
      </c>
      <c r="J32" s="58">
        <v>3683</v>
      </c>
      <c r="K32" s="59">
        <v>3713</v>
      </c>
      <c r="L32" s="59">
        <v>3753</v>
      </c>
    </row>
    <row r="33" spans="1:12" ht="48" hidden="1">
      <c r="A33" s="40">
        <v>19</v>
      </c>
      <c r="B33" s="14" t="s">
        <v>55</v>
      </c>
      <c r="C33" s="18" t="s">
        <v>21</v>
      </c>
      <c r="D33" s="8">
        <v>182</v>
      </c>
      <c r="E33" s="21" t="s">
        <v>39</v>
      </c>
      <c r="F33" s="22" t="s">
        <v>162</v>
      </c>
      <c r="G33" s="61">
        <v>0</v>
      </c>
      <c r="H33" s="57">
        <v>0</v>
      </c>
      <c r="I33" s="58">
        <v>0</v>
      </c>
      <c r="J33" s="58">
        <v>0</v>
      </c>
      <c r="K33" s="59">
        <v>0</v>
      </c>
      <c r="L33" s="59">
        <v>0</v>
      </c>
    </row>
    <row r="34" spans="1:12" ht="15.75">
      <c r="A34" s="42">
        <v>18</v>
      </c>
      <c r="B34" s="10" t="s">
        <v>56</v>
      </c>
      <c r="C34" s="13" t="s">
        <v>57</v>
      </c>
      <c r="D34" s="8"/>
      <c r="E34" s="21"/>
      <c r="F34" s="37" t="s">
        <v>108</v>
      </c>
      <c r="G34" s="60">
        <f aca="true" t="shared" si="4" ref="G34:L34">SUM(G35)</f>
        <v>1300</v>
      </c>
      <c r="H34" s="60">
        <f t="shared" si="4"/>
        <v>1140.2</v>
      </c>
      <c r="I34" s="60">
        <f t="shared" si="4"/>
        <v>1335.6</v>
      </c>
      <c r="J34" s="60">
        <f t="shared" si="4"/>
        <v>1315</v>
      </c>
      <c r="K34" s="60">
        <f t="shared" si="4"/>
        <v>1315</v>
      </c>
      <c r="L34" s="60">
        <f t="shared" si="4"/>
        <v>1315</v>
      </c>
    </row>
    <row r="35" spans="1:12" ht="64.5">
      <c r="A35" s="40">
        <v>19</v>
      </c>
      <c r="B35" s="12" t="s">
        <v>58</v>
      </c>
      <c r="C35" s="17" t="s">
        <v>22</v>
      </c>
      <c r="D35" s="8">
        <v>182</v>
      </c>
      <c r="E35" s="21" t="s">
        <v>39</v>
      </c>
      <c r="F35" s="22" t="s">
        <v>109</v>
      </c>
      <c r="G35" s="57">
        <v>1300</v>
      </c>
      <c r="H35" s="57">
        <v>1140.2</v>
      </c>
      <c r="I35" s="58">
        <v>1335.6</v>
      </c>
      <c r="J35" s="58">
        <v>1315</v>
      </c>
      <c r="K35" s="59">
        <v>1315</v>
      </c>
      <c r="L35" s="59">
        <v>1315</v>
      </c>
    </row>
    <row r="36" spans="1:12" ht="54" customHeight="1">
      <c r="A36" s="42">
        <v>20</v>
      </c>
      <c r="B36" s="10" t="s">
        <v>59</v>
      </c>
      <c r="C36" s="13" t="s">
        <v>124</v>
      </c>
      <c r="D36" s="8"/>
      <c r="E36" s="21"/>
      <c r="F36" s="37" t="s">
        <v>164</v>
      </c>
      <c r="G36" s="56">
        <f aca="true" t="shared" si="5" ref="G36:L36">SUM(G37:G40)</f>
        <v>12253.499999999998</v>
      </c>
      <c r="H36" s="56">
        <f t="shared" si="5"/>
        <v>4528.2</v>
      </c>
      <c r="I36" s="56">
        <f t="shared" si="5"/>
        <v>7972.8</v>
      </c>
      <c r="J36" s="56">
        <f t="shared" si="5"/>
        <v>8130</v>
      </c>
      <c r="K36" s="56">
        <f t="shared" si="5"/>
        <v>8235</v>
      </c>
      <c r="L36" s="56">
        <f t="shared" si="5"/>
        <v>8338</v>
      </c>
    </row>
    <row r="37" spans="1:12" ht="114.75" customHeight="1">
      <c r="A37" s="40">
        <v>21</v>
      </c>
      <c r="B37" s="14" t="s">
        <v>62</v>
      </c>
      <c r="C37" s="17" t="s">
        <v>60</v>
      </c>
      <c r="D37" s="8">
        <v>902</v>
      </c>
      <c r="E37" s="21" t="s">
        <v>61</v>
      </c>
      <c r="F37" s="22" t="s">
        <v>165</v>
      </c>
      <c r="G37" s="57">
        <v>10400.4</v>
      </c>
      <c r="H37" s="62">
        <v>3994.9</v>
      </c>
      <c r="I37" s="58">
        <v>6120</v>
      </c>
      <c r="J37" s="58">
        <v>6225</v>
      </c>
      <c r="K37" s="59">
        <v>6275</v>
      </c>
      <c r="L37" s="59">
        <v>6325</v>
      </c>
    </row>
    <row r="38" spans="1:12" ht="90">
      <c r="A38" s="40">
        <v>22</v>
      </c>
      <c r="B38" s="12" t="s">
        <v>63</v>
      </c>
      <c r="C38" s="17" t="s">
        <v>23</v>
      </c>
      <c r="D38" s="8">
        <v>902</v>
      </c>
      <c r="E38" s="21" t="s">
        <v>61</v>
      </c>
      <c r="F38" s="22" t="s">
        <v>166</v>
      </c>
      <c r="G38" s="57">
        <v>1500</v>
      </c>
      <c r="H38" s="62">
        <v>239.3</v>
      </c>
      <c r="I38" s="58">
        <v>1500</v>
      </c>
      <c r="J38" s="58">
        <v>1550</v>
      </c>
      <c r="K38" s="59">
        <v>1600</v>
      </c>
      <c r="L38" s="59">
        <v>1650</v>
      </c>
    </row>
    <row r="39" spans="1:12" ht="77.25">
      <c r="A39" s="40">
        <v>23</v>
      </c>
      <c r="B39" s="12" t="s">
        <v>64</v>
      </c>
      <c r="C39" s="17" t="s">
        <v>24</v>
      </c>
      <c r="D39" s="8">
        <v>902</v>
      </c>
      <c r="E39" s="21" t="s">
        <v>61</v>
      </c>
      <c r="F39" s="22" t="s">
        <v>167</v>
      </c>
      <c r="G39" s="57">
        <v>350.3</v>
      </c>
      <c r="H39" s="57">
        <v>291.2</v>
      </c>
      <c r="I39" s="58">
        <v>350</v>
      </c>
      <c r="J39" s="58">
        <v>355</v>
      </c>
      <c r="K39" s="59">
        <v>360</v>
      </c>
      <c r="L39" s="59">
        <v>363</v>
      </c>
    </row>
    <row r="40" spans="1:12" ht="96" customHeight="1">
      <c r="A40" s="40">
        <v>24</v>
      </c>
      <c r="B40" s="12" t="s">
        <v>175</v>
      </c>
      <c r="C40" s="17" t="s">
        <v>176</v>
      </c>
      <c r="D40" s="8">
        <v>902</v>
      </c>
      <c r="E40" s="21" t="s">
        <v>61</v>
      </c>
      <c r="F40" s="22" t="s">
        <v>177</v>
      </c>
      <c r="G40" s="57">
        <v>2.8</v>
      </c>
      <c r="H40" s="57">
        <v>2.8</v>
      </c>
      <c r="I40" s="58">
        <v>2.8</v>
      </c>
      <c r="J40" s="58">
        <v>0</v>
      </c>
      <c r="K40" s="59">
        <v>0</v>
      </c>
      <c r="L40" s="59">
        <v>0</v>
      </c>
    </row>
    <row r="41" spans="1:12" ht="26.25">
      <c r="A41" s="42">
        <v>25</v>
      </c>
      <c r="B41" s="10" t="s">
        <v>65</v>
      </c>
      <c r="C41" s="13" t="s">
        <v>25</v>
      </c>
      <c r="D41" s="8"/>
      <c r="E41" s="21"/>
      <c r="F41" s="37" t="s">
        <v>110</v>
      </c>
      <c r="G41" s="56">
        <f aca="true" t="shared" si="6" ref="G41:L41">SUM(G42:G44)</f>
        <v>613.8000000000001</v>
      </c>
      <c r="H41" s="56">
        <f t="shared" si="6"/>
        <v>617.1</v>
      </c>
      <c r="I41" s="56">
        <f t="shared" si="6"/>
        <v>650</v>
      </c>
      <c r="J41" s="56">
        <f t="shared" si="6"/>
        <v>600</v>
      </c>
      <c r="K41" s="56">
        <f t="shared" si="6"/>
        <v>610</v>
      </c>
      <c r="L41" s="56">
        <f t="shared" si="6"/>
        <v>630</v>
      </c>
    </row>
    <row r="42" spans="1:12" ht="39">
      <c r="A42" s="40">
        <v>26</v>
      </c>
      <c r="B42" s="12" t="s">
        <v>67</v>
      </c>
      <c r="C42" s="17" t="s">
        <v>26</v>
      </c>
      <c r="D42" s="22" t="s">
        <v>66</v>
      </c>
      <c r="E42" s="21" t="s">
        <v>78</v>
      </c>
      <c r="F42" s="22" t="s">
        <v>111</v>
      </c>
      <c r="G42" s="57">
        <v>504.2</v>
      </c>
      <c r="H42" s="57">
        <v>504.2</v>
      </c>
      <c r="I42" s="58">
        <v>532.8</v>
      </c>
      <c r="J42" s="58">
        <v>475</v>
      </c>
      <c r="K42" s="59">
        <v>482.5</v>
      </c>
      <c r="L42" s="59">
        <v>502.5</v>
      </c>
    </row>
    <row r="43" spans="1:12" ht="36" customHeight="1">
      <c r="A43" s="40">
        <v>27</v>
      </c>
      <c r="B43" s="12" t="s">
        <v>130</v>
      </c>
      <c r="C43" s="17" t="s">
        <v>131</v>
      </c>
      <c r="D43" s="22" t="s">
        <v>66</v>
      </c>
      <c r="E43" s="21" t="s">
        <v>78</v>
      </c>
      <c r="F43" s="22" t="s">
        <v>112</v>
      </c>
      <c r="G43" s="57">
        <v>108</v>
      </c>
      <c r="H43" s="57">
        <v>111.3</v>
      </c>
      <c r="I43" s="58">
        <v>115.6</v>
      </c>
      <c r="J43" s="58">
        <v>125</v>
      </c>
      <c r="K43" s="59">
        <v>127.5</v>
      </c>
      <c r="L43" s="59">
        <v>127.5</v>
      </c>
    </row>
    <row r="44" spans="1:12" ht="38.25" customHeight="1">
      <c r="A44" s="40">
        <v>28</v>
      </c>
      <c r="B44" s="12" t="s">
        <v>142</v>
      </c>
      <c r="C44" s="18" t="s">
        <v>143</v>
      </c>
      <c r="D44" s="22" t="s">
        <v>66</v>
      </c>
      <c r="E44" s="21" t="s">
        <v>78</v>
      </c>
      <c r="F44" s="22" t="s">
        <v>113</v>
      </c>
      <c r="G44" s="57">
        <v>1.6</v>
      </c>
      <c r="H44" s="57">
        <v>1.6</v>
      </c>
      <c r="I44" s="58">
        <v>1.6</v>
      </c>
      <c r="J44" s="58">
        <v>0</v>
      </c>
      <c r="K44" s="59">
        <v>0</v>
      </c>
      <c r="L44" s="59">
        <v>0</v>
      </c>
    </row>
    <row r="45" spans="1:12" ht="32.25" customHeight="1">
      <c r="A45" s="42">
        <v>29</v>
      </c>
      <c r="B45" s="38" t="s">
        <v>146</v>
      </c>
      <c r="C45" s="45" t="s">
        <v>144</v>
      </c>
      <c r="D45" s="46"/>
      <c r="E45" s="47"/>
      <c r="F45" s="37" t="s">
        <v>168</v>
      </c>
      <c r="G45" s="56">
        <f aca="true" t="shared" si="7" ref="G45:L45">G46</f>
        <v>7.7</v>
      </c>
      <c r="H45" s="56">
        <f t="shared" si="7"/>
        <v>7.7</v>
      </c>
      <c r="I45" s="56">
        <f t="shared" si="7"/>
        <v>7.7</v>
      </c>
      <c r="J45" s="56">
        <f t="shared" si="7"/>
        <v>0</v>
      </c>
      <c r="K45" s="56">
        <f t="shared" si="7"/>
        <v>0</v>
      </c>
      <c r="L45" s="56">
        <f t="shared" si="7"/>
        <v>0</v>
      </c>
    </row>
    <row r="46" spans="1:12" ht="38.25" customHeight="1">
      <c r="A46" s="40">
        <v>30</v>
      </c>
      <c r="B46" s="19" t="s">
        <v>147</v>
      </c>
      <c r="C46" s="44" t="s">
        <v>145</v>
      </c>
      <c r="D46" s="8">
        <v>902</v>
      </c>
      <c r="E46" s="21" t="s">
        <v>61</v>
      </c>
      <c r="F46" s="22" t="s">
        <v>226</v>
      </c>
      <c r="G46" s="57">
        <v>7.7</v>
      </c>
      <c r="H46" s="57">
        <v>7.7</v>
      </c>
      <c r="I46" s="58">
        <v>7.7</v>
      </c>
      <c r="J46" s="58">
        <v>0</v>
      </c>
      <c r="K46" s="59">
        <v>0</v>
      </c>
      <c r="L46" s="59">
        <v>0</v>
      </c>
    </row>
    <row r="47" spans="1:12" ht="42.75" customHeight="1">
      <c r="A47" s="42">
        <v>31</v>
      </c>
      <c r="B47" s="10" t="s">
        <v>69</v>
      </c>
      <c r="C47" s="13" t="s">
        <v>70</v>
      </c>
      <c r="D47" s="8"/>
      <c r="E47" s="21"/>
      <c r="F47" s="37" t="s">
        <v>114</v>
      </c>
      <c r="G47" s="56">
        <f aca="true" t="shared" si="8" ref="G47:L47">SUM(G48:G49)</f>
        <v>7169</v>
      </c>
      <c r="H47" s="56">
        <f t="shared" si="8"/>
        <v>624.3</v>
      </c>
      <c r="I47" s="56">
        <f t="shared" si="8"/>
        <v>631.7</v>
      </c>
      <c r="J47" s="56">
        <f t="shared" si="8"/>
        <v>346</v>
      </c>
      <c r="K47" s="56">
        <f t="shared" si="8"/>
        <v>411</v>
      </c>
      <c r="L47" s="56">
        <f t="shared" si="8"/>
        <v>456</v>
      </c>
    </row>
    <row r="48" spans="1:12" ht="115.5">
      <c r="A48" s="40">
        <v>32</v>
      </c>
      <c r="B48" s="12" t="s">
        <v>71</v>
      </c>
      <c r="C48" s="17" t="s">
        <v>27</v>
      </c>
      <c r="D48" s="8">
        <v>902</v>
      </c>
      <c r="E48" s="21" t="s">
        <v>61</v>
      </c>
      <c r="F48" s="22" t="s">
        <v>115</v>
      </c>
      <c r="G48" s="57">
        <v>6544.7</v>
      </c>
      <c r="H48" s="57">
        <v>0</v>
      </c>
      <c r="I48" s="58">
        <v>0</v>
      </c>
      <c r="J48" s="58">
        <v>50</v>
      </c>
      <c r="K48" s="59">
        <v>115</v>
      </c>
      <c r="L48" s="59">
        <v>160</v>
      </c>
    </row>
    <row r="49" spans="1:12" ht="63" customHeight="1">
      <c r="A49" s="40">
        <v>33</v>
      </c>
      <c r="B49" s="19" t="s">
        <v>72</v>
      </c>
      <c r="C49" s="15" t="s">
        <v>68</v>
      </c>
      <c r="D49" s="8">
        <v>902</v>
      </c>
      <c r="E49" s="21" t="s">
        <v>61</v>
      </c>
      <c r="F49" s="22" t="s">
        <v>116</v>
      </c>
      <c r="G49" s="57">
        <v>624.3</v>
      </c>
      <c r="H49" s="57">
        <v>624.3</v>
      </c>
      <c r="I49" s="58">
        <v>631.7</v>
      </c>
      <c r="J49" s="58">
        <v>296</v>
      </c>
      <c r="K49" s="59">
        <v>296</v>
      </c>
      <c r="L49" s="59">
        <v>296</v>
      </c>
    </row>
    <row r="50" spans="1:12" ht="26.25">
      <c r="A50" s="42">
        <v>34</v>
      </c>
      <c r="B50" s="10" t="s">
        <v>74</v>
      </c>
      <c r="C50" s="13" t="s">
        <v>73</v>
      </c>
      <c r="D50" s="8"/>
      <c r="E50" s="21"/>
      <c r="F50" s="37" t="s">
        <v>117</v>
      </c>
      <c r="G50" s="56">
        <f aca="true" t="shared" si="9" ref="G50:L50">SUM(G51:G75)</f>
        <v>671.4</v>
      </c>
      <c r="H50" s="56">
        <f t="shared" si="9"/>
        <v>611.7</v>
      </c>
      <c r="I50" s="56">
        <f t="shared" si="9"/>
        <v>671.3999999999999</v>
      </c>
      <c r="J50" s="56">
        <f t="shared" si="9"/>
        <v>520.6</v>
      </c>
      <c r="K50" s="56">
        <f t="shared" si="9"/>
        <v>562.2</v>
      </c>
      <c r="L50" s="56">
        <f t="shared" si="9"/>
        <v>603.8</v>
      </c>
    </row>
    <row r="51" spans="1:12" ht="60.75">
      <c r="A51" s="40">
        <v>35</v>
      </c>
      <c r="B51" s="12" t="s">
        <v>178</v>
      </c>
      <c r="C51" s="51" t="s">
        <v>225</v>
      </c>
      <c r="D51" s="14">
        <v>803</v>
      </c>
      <c r="E51" s="26" t="s">
        <v>180</v>
      </c>
      <c r="F51" s="70" t="s">
        <v>227</v>
      </c>
      <c r="G51" s="63">
        <v>8</v>
      </c>
      <c r="H51" s="63">
        <v>6.5</v>
      </c>
      <c r="I51" s="63">
        <v>8</v>
      </c>
      <c r="J51" s="63">
        <v>8.8</v>
      </c>
      <c r="K51" s="63">
        <v>10.2</v>
      </c>
      <c r="L51" s="63">
        <v>11.6</v>
      </c>
    </row>
    <row r="52" spans="1:12" ht="14.25" customHeight="1">
      <c r="A52" s="81">
        <v>36</v>
      </c>
      <c r="B52" s="83" t="s">
        <v>178</v>
      </c>
      <c r="C52" s="76" t="s">
        <v>225</v>
      </c>
      <c r="D52" s="87">
        <v>902</v>
      </c>
      <c r="E52" s="94" t="s">
        <v>125</v>
      </c>
      <c r="F52" s="79" t="s">
        <v>228</v>
      </c>
      <c r="G52" s="71">
        <v>1.4</v>
      </c>
      <c r="H52" s="71">
        <v>1.4</v>
      </c>
      <c r="I52" s="71">
        <v>1.4</v>
      </c>
      <c r="J52" s="71">
        <v>2.5</v>
      </c>
      <c r="K52" s="71">
        <v>3</v>
      </c>
      <c r="L52" s="71">
        <v>3.5</v>
      </c>
    </row>
    <row r="53" spans="1:12" ht="14.25" customHeight="1">
      <c r="A53" s="85"/>
      <c r="B53" s="108"/>
      <c r="C53" s="77"/>
      <c r="D53" s="109"/>
      <c r="E53" s="95"/>
      <c r="F53" s="93"/>
      <c r="G53" s="75"/>
      <c r="H53" s="75"/>
      <c r="I53" s="75"/>
      <c r="J53" s="75"/>
      <c r="K53" s="75"/>
      <c r="L53" s="75"/>
    </row>
    <row r="54" spans="1:12" ht="59.25" customHeight="1">
      <c r="A54" s="82"/>
      <c r="B54" s="84"/>
      <c r="C54" s="78"/>
      <c r="D54" s="88"/>
      <c r="E54" s="96"/>
      <c r="F54" s="80"/>
      <c r="G54" s="72"/>
      <c r="H54" s="72"/>
      <c r="I54" s="72"/>
      <c r="J54" s="72"/>
      <c r="K54" s="72"/>
      <c r="L54" s="72"/>
    </row>
    <row r="55" spans="1:12" ht="125.25" customHeight="1">
      <c r="A55" s="81">
        <v>37</v>
      </c>
      <c r="B55" s="83" t="s">
        <v>181</v>
      </c>
      <c r="C55" s="98" t="s">
        <v>182</v>
      </c>
      <c r="D55" s="87">
        <v>803</v>
      </c>
      <c r="E55" s="87" t="s">
        <v>180</v>
      </c>
      <c r="F55" s="79" t="s">
        <v>229</v>
      </c>
      <c r="G55" s="71">
        <v>10</v>
      </c>
      <c r="H55" s="71">
        <v>10</v>
      </c>
      <c r="I55" s="71">
        <v>12</v>
      </c>
      <c r="J55" s="71">
        <v>18</v>
      </c>
      <c r="K55" s="71">
        <v>20</v>
      </c>
      <c r="L55" s="71">
        <v>22</v>
      </c>
    </row>
    <row r="56" spans="1:12" ht="14.25" customHeight="1">
      <c r="A56" s="82"/>
      <c r="B56" s="84"/>
      <c r="C56" s="99"/>
      <c r="D56" s="88"/>
      <c r="E56" s="88"/>
      <c r="F56" s="80"/>
      <c r="G56" s="72"/>
      <c r="H56" s="72"/>
      <c r="I56" s="72"/>
      <c r="J56" s="72"/>
      <c r="K56" s="72"/>
      <c r="L56" s="72"/>
    </row>
    <row r="57" spans="1:12" ht="114.75">
      <c r="A57" s="40">
        <v>38</v>
      </c>
      <c r="B57" s="50" t="s">
        <v>183</v>
      </c>
      <c r="C57" s="49" t="s">
        <v>184</v>
      </c>
      <c r="D57" s="14">
        <v>803</v>
      </c>
      <c r="E57" s="14" t="s">
        <v>180</v>
      </c>
      <c r="F57" s="70" t="s">
        <v>230</v>
      </c>
      <c r="G57" s="63">
        <v>5</v>
      </c>
      <c r="H57" s="63">
        <v>5</v>
      </c>
      <c r="I57" s="63">
        <v>5</v>
      </c>
      <c r="J57" s="63">
        <v>6</v>
      </c>
      <c r="K57" s="63">
        <v>7</v>
      </c>
      <c r="L57" s="63">
        <v>8</v>
      </c>
    </row>
    <row r="58" spans="1:12" ht="87" customHeight="1">
      <c r="A58" s="81">
        <v>39</v>
      </c>
      <c r="B58" s="83" t="s">
        <v>185</v>
      </c>
      <c r="C58" s="98" t="s">
        <v>186</v>
      </c>
      <c r="D58" s="87">
        <v>902</v>
      </c>
      <c r="E58" s="87" t="s">
        <v>125</v>
      </c>
      <c r="F58" s="79" t="s">
        <v>231</v>
      </c>
      <c r="G58" s="73">
        <v>89.3</v>
      </c>
      <c r="H58" s="73">
        <v>45</v>
      </c>
      <c r="I58" s="71">
        <v>48</v>
      </c>
      <c r="J58" s="71">
        <v>48</v>
      </c>
      <c r="K58" s="71">
        <v>50</v>
      </c>
      <c r="L58" s="71">
        <v>52</v>
      </c>
    </row>
    <row r="59" spans="1:12" ht="14.25" customHeight="1">
      <c r="A59" s="82"/>
      <c r="B59" s="84"/>
      <c r="C59" s="99"/>
      <c r="D59" s="88"/>
      <c r="E59" s="88"/>
      <c r="F59" s="80"/>
      <c r="G59" s="74"/>
      <c r="H59" s="74"/>
      <c r="I59" s="72"/>
      <c r="J59" s="72"/>
      <c r="K59" s="72"/>
      <c r="L59" s="72"/>
    </row>
    <row r="60" spans="1:12" ht="127.5">
      <c r="A60" s="40">
        <v>40</v>
      </c>
      <c r="B60" s="50" t="s">
        <v>187</v>
      </c>
      <c r="C60" s="27" t="s">
        <v>188</v>
      </c>
      <c r="D60" s="14">
        <v>803</v>
      </c>
      <c r="E60" s="14" t="s">
        <v>180</v>
      </c>
      <c r="F60" s="70" t="s">
        <v>232</v>
      </c>
      <c r="G60" s="63">
        <v>13</v>
      </c>
      <c r="H60" s="63">
        <v>13</v>
      </c>
      <c r="I60" s="63">
        <v>15</v>
      </c>
      <c r="J60" s="63">
        <v>15</v>
      </c>
      <c r="K60" s="63">
        <v>17</v>
      </c>
      <c r="L60" s="63">
        <v>19</v>
      </c>
    </row>
    <row r="61" spans="1:12" ht="114.75">
      <c r="A61" s="40">
        <v>41</v>
      </c>
      <c r="B61" s="50" t="s">
        <v>189</v>
      </c>
      <c r="C61" s="27" t="s">
        <v>190</v>
      </c>
      <c r="D61" s="14">
        <v>803</v>
      </c>
      <c r="E61" s="14" t="s">
        <v>180</v>
      </c>
      <c r="F61" s="70" t="s">
        <v>233</v>
      </c>
      <c r="G61" s="63">
        <v>3</v>
      </c>
      <c r="H61" s="63">
        <v>3</v>
      </c>
      <c r="I61" s="63">
        <v>3</v>
      </c>
      <c r="J61" s="63">
        <v>4</v>
      </c>
      <c r="K61" s="63">
        <v>5</v>
      </c>
      <c r="L61" s="63">
        <v>6</v>
      </c>
    </row>
    <row r="62" spans="1:12" ht="125.25" customHeight="1">
      <c r="A62" s="81">
        <v>42</v>
      </c>
      <c r="B62" s="83" t="s">
        <v>191</v>
      </c>
      <c r="C62" s="98" t="s">
        <v>192</v>
      </c>
      <c r="D62" s="87">
        <v>803</v>
      </c>
      <c r="E62" s="87" t="s">
        <v>180</v>
      </c>
      <c r="F62" s="79" t="s">
        <v>234</v>
      </c>
      <c r="G62" s="71">
        <v>0.3</v>
      </c>
      <c r="H62" s="71">
        <v>0.2</v>
      </c>
      <c r="I62" s="71">
        <v>0.2</v>
      </c>
      <c r="J62" s="71">
        <v>0</v>
      </c>
      <c r="K62" s="71">
        <v>0</v>
      </c>
      <c r="L62" s="71">
        <v>0</v>
      </c>
    </row>
    <row r="63" spans="1:12" ht="14.25" customHeight="1">
      <c r="A63" s="82"/>
      <c r="B63" s="84"/>
      <c r="C63" s="99"/>
      <c r="D63" s="88"/>
      <c r="E63" s="88"/>
      <c r="F63" s="80"/>
      <c r="G63" s="72"/>
      <c r="H63" s="72"/>
      <c r="I63" s="72"/>
      <c r="J63" s="72"/>
      <c r="K63" s="72"/>
      <c r="L63" s="72"/>
    </row>
    <row r="64" spans="1:12" ht="165.75">
      <c r="A64" s="40">
        <v>43</v>
      </c>
      <c r="B64" s="50" t="s">
        <v>193</v>
      </c>
      <c r="C64" s="27" t="s">
        <v>179</v>
      </c>
      <c r="D64" s="14">
        <v>803</v>
      </c>
      <c r="E64" s="14" t="s">
        <v>180</v>
      </c>
      <c r="F64" s="70" t="s">
        <v>235</v>
      </c>
      <c r="G64" s="63">
        <v>14.5</v>
      </c>
      <c r="H64" s="63">
        <v>14.5</v>
      </c>
      <c r="I64" s="63">
        <v>16.3</v>
      </c>
      <c r="J64" s="63">
        <v>20.8</v>
      </c>
      <c r="K64" s="63">
        <v>23.5</v>
      </c>
      <c r="L64" s="63">
        <v>26.2</v>
      </c>
    </row>
    <row r="65" spans="1:12" ht="114.75">
      <c r="A65" s="40">
        <v>44</v>
      </c>
      <c r="B65" s="50" t="s">
        <v>194</v>
      </c>
      <c r="C65" s="49" t="s">
        <v>195</v>
      </c>
      <c r="D65" s="14">
        <v>803</v>
      </c>
      <c r="E65" s="14" t="s">
        <v>180</v>
      </c>
      <c r="F65" s="70" t="s">
        <v>236</v>
      </c>
      <c r="G65" s="63">
        <v>15.8</v>
      </c>
      <c r="H65" s="63">
        <v>15.8</v>
      </c>
      <c r="I65" s="63">
        <v>18</v>
      </c>
      <c r="J65" s="63">
        <v>21.5</v>
      </c>
      <c r="K65" s="63">
        <v>25</v>
      </c>
      <c r="L65" s="63">
        <v>28.5</v>
      </c>
    </row>
    <row r="66" spans="1:12" ht="127.5">
      <c r="A66" s="40">
        <v>45</v>
      </c>
      <c r="B66" s="50" t="s">
        <v>196</v>
      </c>
      <c r="C66" s="49" t="s">
        <v>197</v>
      </c>
      <c r="D66" s="14">
        <v>803</v>
      </c>
      <c r="E66" s="14" t="s">
        <v>180</v>
      </c>
      <c r="F66" s="70" t="s">
        <v>237</v>
      </c>
      <c r="G66" s="63">
        <v>30</v>
      </c>
      <c r="H66" s="63">
        <v>28.8</v>
      </c>
      <c r="I66" s="63">
        <v>35</v>
      </c>
      <c r="J66" s="63">
        <v>35</v>
      </c>
      <c r="K66" s="63">
        <v>39</v>
      </c>
      <c r="L66" s="63">
        <v>43</v>
      </c>
    </row>
    <row r="67" spans="1:12" ht="127.5">
      <c r="A67" s="40">
        <v>46</v>
      </c>
      <c r="B67" s="50" t="s">
        <v>196</v>
      </c>
      <c r="C67" s="49" t="s">
        <v>197</v>
      </c>
      <c r="D67" s="14">
        <v>902</v>
      </c>
      <c r="E67" s="14" t="s">
        <v>125</v>
      </c>
      <c r="F67" s="70" t="s">
        <v>238</v>
      </c>
      <c r="G67" s="63">
        <v>0.7</v>
      </c>
      <c r="H67" s="63">
        <v>0.7</v>
      </c>
      <c r="I67" s="63">
        <v>0.7</v>
      </c>
      <c r="J67" s="63">
        <v>1</v>
      </c>
      <c r="K67" s="63">
        <v>1.5</v>
      </c>
      <c r="L67" s="63">
        <v>2</v>
      </c>
    </row>
    <row r="68" spans="1:12" ht="63.75">
      <c r="A68" s="40">
        <v>47</v>
      </c>
      <c r="B68" s="50" t="s">
        <v>198</v>
      </c>
      <c r="C68" s="27" t="s">
        <v>199</v>
      </c>
      <c r="D68" s="14">
        <v>902</v>
      </c>
      <c r="E68" s="14" t="s">
        <v>125</v>
      </c>
      <c r="F68" s="70" t="s">
        <v>239</v>
      </c>
      <c r="G68" s="63">
        <v>174.2</v>
      </c>
      <c r="H68" s="63">
        <v>174.2</v>
      </c>
      <c r="I68" s="63">
        <v>174.2</v>
      </c>
      <c r="J68" s="63">
        <v>0</v>
      </c>
      <c r="K68" s="63">
        <v>0</v>
      </c>
      <c r="L68" s="63">
        <v>0</v>
      </c>
    </row>
    <row r="69" spans="1:12" ht="102">
      <c r="A69" s="40">
        <v>48</v>
      </c>
      <c r="B69" s="50" t="s">
        <v>200</v>
      </c>
      <c r="C69" s="27" t="s">
        <v>201</v>
      </c>
      <c r="D69" s="14">
        <v>76</v>
      </c>
      <c r="E69" s="14" t="s">
        <v>202</v>
      </c>
      <c r="F69" s="70" t="s">
        <v>240</v>
      </c>
      <c r="G69" s="63">
        <v>5.3</v>
      </c>
      <c r="H69" s="63">
        <v>5.3</v>
      </c>
      <c r="I69" s="63">
        <v>5.3</v>
      </c>
      <c r="J69" s="63">
        <v>7</v>
      </c>
      <c r="K69" s="63">
        <v>8</v>
      </c>
      <c r="L69" s="63">
        <v>9</v>
      </c>
    </row>
    <row r="70" spans="1:12" ht="102">
      <c r="A70" s="40">
        <v>49</v>
      </c>
      <c r="B70" s="50" t="s">
        <v>200</v>
      </c>
      <c r="C70" s="27" t="s">
        <v>201</v>
      </c>
      <c r="D70" s="14">
        <v>188</v>
      </c>
      <c r="E70" s="14" t="s">
        <v>77</v>
      </c>
      <c r="F70" s="70" t="s">
        <v>241</v>
      </c>
      <c r="G70" s="63">
        <v>220</v>
      </c>
      <c r="H70" s="63">
        <v>207.4</v>
      </c>
      <c r="I70" s="63">
        <v>240</v>
      </c>
      <c r="J70" s="63">
        <v>240</v>
      </c>
      <c r="K70" s="63">
        <v>250</v>
      </c>
      <c r="L70" s="63">
        <v>260</v>
      </c>
    </row>
    <row r="71" spans="1:12" ht="102">
      <c r="A71" s="40">
        <v>50</v>
      </c>
      <c r="B71" s="50" t="s">
        <v>200</v>
      </c>
      <c r="C71" s="27" t="s">
        <v>201</v>
      </c>
      <c r="D71" s="14">
        <v>321</v>
      </c>
      <c r="E71" s="14" t="s">
        <v>76</v>
      </c>
      <c r="F71" s="70" t="s">
        <v>242</v>
      </c>
      <c r="G71" s="63">
        <v>15</v>
      </c>
      <c r="H71" s="63">
        <v>15</v>
      </c>
      <c r="I71" s="63">
        <v>18</v>
      </c>
      <c r="J71" s="63">
        <v>18</v>
      </c>
      <c r="K71" s="63">
        <v>20</v>
      </c>
      <c r="L71" s="63">
        <v>22</v>
      </c>
    </row>
    <row r="72" spans="1:12" ht="102">
      <c r="A72" s="40">
        <v>51</v>
      </c>
      <c r="B72" s="50" t="s">
        <v>200</v>
      </c>
      <c r="C72" s="27" t="s">
        <v>201</v>
      </c>
      <c r="D72" s="14">
        <v>814</v>
      </c>
      <c r="E72" s="14" t="s">
        <v>75</v>
      </c>
      <c r="F72" s="70" t="s">
        <v>243</v>
      </c>
      <c r="G72" s="63">
        <v>17.1</v>
      </c>
      <c r="H72" s="63">
        <v>17.1</v>
      </c>
      <c r="I72" s="63">
        <v>20</v>
      </c>
      <c r="J72" s="63">
        <v>20</v>
      </c>
      <c r="K72" s="63">
        <v>23</v>
      </c>
      <c r="L72" s="63">
        <v>26</v>
      </c>
    </row>
    <row r="73" spans="1:12" ht="102">
      <c r="A73" s="40">
        <v>52</v>
      </c>
      <c r="B73" s="50" t="s">
        <v>200</v>
      </c>
      <c r="C73" s="27" t="s">
        <v>203</v>
      </c>
      <c r="D73" s="14">
        <v>844</v>
      </c>
      <c r="E73" s="14" t="s">
        <v>204</v>
      </c>
      <c r="F73" s="22" t="s">
        <v>244</v>
      </c>
      <c r="G73" s="63">
        <v>5</v>
      </c>
      <c r="H73" s="63">
        <v>5</v>
      </c>
      <c r="I73" s="63">
        <v>7.5</v>
      </c>
      <c r="J73" s="63">
        <v>8</v>
      </c>
      <c r="K73" s="63">
        <v>10</v>
      </c>
      <c r="L73" s="63">
        <v>12</v>
      </c>
    </row>
    <row r="74" spans="1:12" ht="102">
      <c r="A74" s="40">
        <v>53</v>
      </c>
      <c r="B74" s="50" t="s">
        <v>205</v>
      </c>
      <c r="C74" s="27" t="s">
        <v>206</v>
      </c>
      <c r="D74" s="14">
        <v>182</v>
      </c>
      <c r="E74" s="14" t="s">
        <v>39</v>
      </c>
      <c r="F74" s="22" t="s">
        <v>245</v>
      </c>
      <c r="G74" s="63">
        <v>3.8</v>
      </c>
      <c r="H74" s="63">
        <v>3.8</v>
      </c>
      <c r="I74" s="63">
        <v>3.8</v>
      </c>
      <c r="J74" s="63">
        <v>5</v>
      </c>
      <c r="K74" s="63">
        <v>6</v>
      </c>
      <c r="L74" s="63">
        <v>7</v>
      </c>
    </row>
    <row r="75" spans="1:12" ht="127.5">
      <c r="A75" s="40">
        <v>54</v>
      </c>
      <c r="B75" s="50" t="s">
        <v>207</v>
      </c>
      <c r="C75" s="27" t="s">
        <v>208</v>
      </c>
      <c r="D75" s="14">
        <v>814</v>
      </c>
      <c r="E75" s="14" t="s">
        <v>75</v>
      </c>
      <c r="F75" s="22" t="s">
        <v>246</v>
      </c>
      <c r="G75" s="63">
        <v>40</v>
      </c>
      <c r="H75" s="63">
        <v>40</v>
      </c>
      <c r="I75" s="63">
        <v>40</v>
      </c>
      <c r="J75" s="63">
        <v>42</v>
      </c>
      <c r="K75" s="63">
        <v>44</v>
      </c>
      <c r="L75" s="63">
        <v>46</v>
      </c>
    </row>
    <row r="76" spans="1:12" ht="15.75">
      <c r="A76" s="41">
        <v>55</v>
      </c>
      <c r="B76" s="10" t="s">
        <v>79</v>
      </c>
      <c r="C76" s="13" t="s">
        <v>28</v>
      </c>
      <c r="D76" s="34"/>
      <c r="E76" s="35"/>
      <c r="F76" s="38">
        <v>2000</v>
      </c>
      <c r="G76" s="60">
        <f aca="true" t="shared" si="10" ref="G76:L76">G77+G103</f>
        <v>473191.7</v>
      </c>
      <c r="H76" s="60">
        <f t="shared" si="10"/>
        <v>340025.99999999994</v>
      </c>
      <c r="I76" s="60">
        <f t="shared" si="10"/>
        <v>472547.7</v>
      </c>
      <c r="J76" s="60">
        <f t="shared" si="10"/>
        <v>373220.6</v>
      </c>
      <c r="K76" s="60">
        <f t="shared" si="10"/>
        <v>235836.1</v>
      </c>
      <c r="L76" s="60">
        <f t="shared" si="10"/>
        <v>221880.30000000002</v>
      </c>
    </row>
    <row r="77" spans="1:12" ht="40.5" customHeight="1">
      <c r="A77" s="41">
        <v>56</v>
      </c>
      <c r="B77" s="10" t="s">
        <v>154</v>
      </c>
      <c r="C77" s="13" t="s">
        <v>29</v>
      </c>
      <c r="D77" s="34"/>
      <c r="E77" s="35"/>
      <c r="F77" s="38">
        <v>200</v>
      </c>
      <c r="G77" s="60">
        <f aca="true" t="shared" si="11" ref="G77:L77">G78+G80+G89+G97</f>
        <v>473181.5</v>
      </c>
      <c r="H77" s="60">
        <f t="shared" si="11"/>
        <v>340016.29999999993</v>
      </c>
      <c r="I77" s="60">
        <f t="shared" si="11"/>
        <v>472537.5</v>
      </c>
      <c r="J77" s="60">
        <f t="shared" si="11"/>
        <v>373220.6</v>
      </c>
      <c r="K77" s="60">
        <f t="shared" si="11"/>
        <v>235836.1</v>
      </c>
      <c r="L77" s="60">
        <f t="shared" si="11"/>
        <v>221880.30000000002</v>
      </c>
    </row>
    <row r="78" spans="1:12" ht="26.25">
      <c r="A78" s="41">
        <v>57</v>
      </c>
      <c r="B78" s="10" t="s">
        <v>155</v>
      </c>
      <c r="C78" s="13" t="s">
        <v>30</v>
      </c>
      <c r="D78" s="34"/>
      <c r="E78" s="35"/>
      <c r="F78" s="38">
        <v>201</v>
      </c>
      <c r="G78" s="60">
        <f aca="true" t="shared" si="12" ref="G78:L78">SUM(G79:G79)</f>
        <v>5362.3</v>
      </c>
      <c r="H78" s="60">
        <f t="shared" si="12"/>
        <v>2362.3</v>
      </c>
      <c r="I78" s="60">
        <f t="shared" si="12"/>
        <v>5362.3</v>
      </c>
      <c r="J78" s="60">
        <f t="shared" si="12"/>
        <v>0</v>
      </c>
      <c r="K78" s="60">
        <f t="shared" si="12"/>
        <v>0</v>
      </c>
      <c r="L78" s="60">
        <f t="shared" si="12"/>
        <v>0</v>
      </c>
    </row>
    <row r="79" spans="1:12" ht="51">
      <c r="A79" s="36">
        <v>58</v>
      </c>
      <c r="B79" s="30" t="s">
        <v>156</v>
      </c>
      <c r="C79" s="27" t="s">
        <v>0</v>
      </c>
      <c r="D79" s="29">
        <v>902</v>
      </c>
      <c r="E79" s="28" t="s">
        <v>125</v>
      </c>
      <c r="F79" s="19">
        <v>202</v>
      </c>
      <c r="G79" s="61">
        <v>5362.3</v>
      </c>
      <c r="H79" s="61">
        <v>2362.3</v>
      </c>
      <c r="I79" s="61">
        <v>5362.3</v>
      </c>
      <c r="J79" s="61">
        <v>0</v>
      </c>
      <c r="K79" s="64">
        <v>0</v>
      </c>
      <c r="L79" s="64">
        <v>0</v>
      </c>
    </row>
    <row r="80" spans="1:12" ht="39">
      <c r="A80" s="41">
        <v>59</v>
      </c>
      <c r="B80" s="32" t="s">
        <v>157</v>
      </c>
      <c r="C80" s="33" t="s">
        <v>80</v>
      </c>
      <c r="D80" s="29">
        <v>902</v>
      </c>
      <c r="E80" s="28" t="s">
        <v>125</v>
      </c>
      <c r="F80" s="38">
        <v>203</v>
      </c>
      <c r="G80" s="60">
        <f aca="true" t="shared" si="13" ref="G80:L80">SUM(G81:G88)</f>
        <v>252838.9</v>
      </c>
      <c r="H80" s="60">
        <f t="shared" si="13"/>
        <v>176777.69999999998</v>
      </c>
      <c r="I80" s="60">
        <f t="shared" si="13"/>
        <v>252838.9</v>
      </c>
      <c r="J80" s="60">
        <f t="shared" si="13"/>
        <v>172449</v>
      </c>
      <c r="K80" s="60">
        <f t="shared" si="13"/>
        <v>56148</v>
      </c>
      <c r="L80" s="60">
        <f t="shared" si="13"/>
        <v>45455.600000000006</v>
      </c>
    </row>
    <row r="81" spans="1:12" ht="60.75">
      <c r="A81" s="36">
        <v>60</v>
      </c>
      <c r="B81" s="52" t="s">
        <v>153</v>
      </c>
      <c r="C81" s="48" t="s">
        <v>152</v>
      </c>
      <c r="D81" s="53">
        <v>902</v>
      </c>
      <c r="E81" s="28" t="s">
        <v>125</v>
      </c>
      <c r="F81" s="19">
        <v>204</v>
      </c>
      <c r="G81" s="61">
        <v>11615</v>
      </c>
      <c r="H81" s="57">
        <v>296.3</v>
      </c>
      <c r="I81" s="57">
        <v>11615</v>
      </c>
      <c r="J81" s="58">
        <v>17615</v>
      </c>
      <c r="K81" s="62">
        <v>17615</v>
      </c>
      <c r="L81" s="62">
        <v>17615</v>
      </c>
    </row>
    <row r="82" spans="1:12" ht="39">
      <c r="A82" s="36">
        <v>61</v>
      </c>
      <c r="B82" s="52" t="s">
        <v>210</v>
      </c>
      <c r="C82" s="18" t="s">
        <v>209</v>
      </c>
      <c r="D82" s="53">
        <v>902</v>
      </c>
      <c r="E82" s="35" t="s">
        <v>125</v>
      </c>
      <c r="F82" s="19">
        <v>205</v>
      </c>
      <c r="G82" s="61">
        <v>20000</v>
      </c>
      <c r="H82" s="57">
        <v>7932.4</v>
      </c>
      <c r="I82" s="57">
        <v>20000</v>
      </c>
      <c r="J82" s="58">
        <v>0</v>
      </c>
      <c r="K82" s="62">
        <v>0</v>
      </c>
      <c r="L82" s="62">
        <v>0</v>
      </c>
    </row>
    <row r="83" spans="1:12" ht="54" customHeight="1">
      <c r="A83" s="36">
        <v>62</v>
      </c>
      <c r="B83" s="52" t="s">
        <v>211</v>
      </c>
      <c r="C83" s="48" t="s">
        <v>212</v>
      </c>
      <c r="D83" s="53">
        <v>902</v>
      </c>
      <c r="E83" s="35" t="s">
        <v>125</v>
      </c>
      <c r="F83" s="19">
        <v>206</v>
      </c>
      <c r="G83" s="61">
        <v>1393.7</v>
      </c>
      <c r="H83" s="57">
        <v>1393.7</v>
      </c>
      <c r="I83" s="57">
        <v>1393.7</v>
      </c>
      <c r="J83" s="58">
        <v>0</v>
      </c>
      <c r="K83" s="62">
        <v>0</v>
      </c>
      <c r="L83" s="62">
        <v>0</v>
      </c>
    </row>
    <row r="84" spans="1:12" ht="48.75">
      <c r="A84" s="36">
        <v>63</v>
      </c>
      <c r="B84" s="14" t="s">
        <v>159</v>
      </c>
      <c r="C84" s="48" t="s">
        <v>158</v>
      </c>
      <c r="D84" s="29">
        <v>902</v>
      </c>
      <c r="E84" s="28" t="s">
        <v>125</v>
      </c>
      <c r="F84" s="19">
        <v>207</v>
      </c>
      <c r="G84" s="65">
        <v>3058</v>
      </c>
      <c r="H84" s="57">
        <v>0</v>
      </c>
      <c r="I84" s="58">
        <v>3058</v>
      </c>
      <c r="J84" s="58">
        <v>200</v>
      </c>
      <c r="K84" s="62">
        <v>0</v>
      </c>
      <c r="L84" s="62">
        <v>0</v>
      </c>
    </row>
    <row r="85" spans="1:12" ht="81.75" customHeight="1">
      <c r="A85" s="36">
        <v>64</v>
      </c>
      <c r="B85" s="14" t="s">
        <v>213</v>
      </c>
      <c r="C85" s="44" t="s">
        <v>214</v>
      </c>
      <c r="D85" s="29">
        <v>902</v>
      </c>
      <c r="E85" s="28" t="s">
        <v>125</v>
      </c>
      <c r="F85" s="19">
        <v>208</v>
      </c>
      <c r="G85" s="65">
        <v>2474.9</v>
      </c>
      <c r="H85" s="57">
        <v>532.1</v>
      </c>
      <c r="I85" s="58">
        <v>2474.9</v>
      </c>
      <c r="J85" s="58">
        <v>5873.8</v>
      </c>
      <c r="K85" s="62">
        <v>6215.8</v>
      </c>
      <c r="L85" s="62">
        <v>870.2</v>
      </c>
    </row>
    <row r="86" spans="1:12" ht="39">
      <c r="A86" s="36">
        <v>65</v>
      </c>
      <c r="B86" s="14" t="s">
        <v>215</v>
      </c>
      <c r="C86" s="48" t="s">
        <v>216</v>
      </c>
      <c r="D86" s="29">
        <v>902</v>
      </c>
      <c r="E86" s="28" t="s">
        <v>125</v>
      </c>
      <c r="F86" s="19">
        <v>209</v>
      </c>
      <c r="G86" s="65">
        <v>42103.7</v>
      </c>
      <c r="H86" s="57">
        <v>42103.7</v>
      </c>
      <c r="I86" s="58">
        <v>42103.7</v>
      </c>
      <c r="J86" s="58">
        <v>120673.7</v>
      </c>
      <c r="K86" s="62">
        <v>0</v>
      </c>
      <c r="L86" s="62">
        <v>0</v>
      </c>
    </row>
    <row r="87" spans="1:12" ht="60.75">
      <c r="A87" s="36">
        <v>66</v>
      </c>
      <c r="B87" s="14" t="s">
        <v>217</v>
      </c>
      <c r="C87" s="48" t="s">
        <v>218</v>
      </c>
      <c r="D87" s="29">
        <v>902</v>
      </c>
      <c r="E87" s="28" t="s">
        <v>125</v>
      </c>
      <c r="F87" s="19">
        <v>210</v>
      </c>
      <c r="G87" s="65">
        <v>142913.9</v>
      </c>
      <c r="H87" s="57">
        <v>98768.4</v>
      </c>
      <c r="I87" s="58">
        <v>142913.9</v>
      </c>
      <c r="J87" s="58">
        <v>0</v>
      </c>
      <c r="K87" s="62">
        <v>0</v>
      </c>
      <c r="L87" s="62">
        <v>0</v>
      </c>
    </row>
    <row r="88" spans="1:12" ht="39.75" customHeight="1">
      <c r="A88" s="36">
        <v>67</v>
      </c>
      <c r="B88" s="30" t="s">
        <v>81</v>
      </c>
      <c r="C88" s="31" t="s">
        <v>32</v>
      </c>
      <c r="D88" s="29">
        <v>902</v>
      </c>
      <c r="E88" s="28" t="s">
        <v>125</v>
      </c>
      <c r="F88" s="19">
        <v>211</v>
      </c>
      <c r="G88" s="65">
        <v>29279.7</v>
      </c>
      <c r="H88" s="57">
        <v>25751.1</v>
      </c>
      <c r="I88" s="58">
        <v>29279.7</v>
      </c>
      <c r="J88" s="57">
        <v>28086.5</v>
      </c>
      <c r="K88" s="62">
        <v>32317.2</v>
      </c>
      <c r="L88" s="62">
        <v>26970.4</v>
      </c>
    </row>
    <row r="89" spans="1:12" ht="30.75" customHeight="1">
      <c r="A89" s="41">
        <v>68</v>
      </c>
      <c r="B89" s="32" t="s">
        <v>83</v>
      </c>
      <c r="C89" s="13" t="s">
        <v>82</v>
      </c>
      <c r="D89" s="34"/>
      <c r="E89" s="35"/>
      <c r="F89" s="38">
        <v>212</v>
      </c>
      <c r="G89" s="66">
        <f aca="true" t="shared" si="14" ref="G89:L89">SUM(G90:G96)</f>
        <v>189567.9</v>
      </c>
      <c r="H89" s="66">
        <f t="shared" si="14"/>
        <v>145838.19999999998</v>
      </c>
      <c r="I89" s="66">
        <f t="shared" si="14"/>
        <v>188923.9</v>
      </c>
      <c r="J89" s="66">
        <f t="shared" si="14"/>
        <v>185722</v>
      </c>
      <c r="K89" s="66">
        <f t="shared" si="14"/>
        <v>164673.80000000002</v>
      </c>
      <c r="L89" s="66">
        <f t="shared" si="14"/>
        <v>172727</v>
      </c>
    </row>
    <row r="90" spans="1:12" ht="51">
      <c r="A90" s="36">
        <v>69</v>
      </c>
      <c r="B90" s="30" t="s">
        <v>84</v>
      </c>
      <c r="C90" s="27" t="s">
        <v>34</v>
      </c>
      <c r="D90" s="29">
        <v>902</v>
      </c>
      <c r="E90" s="28" t="s">
        <v>125</v>
      </c>
      <c r="F90" s="19">
        <v>213</v>
      </c>
      <c r="G90" s="65">
        <v>12464</v>
      </c>
      <c r="H90" s="63">
        <v>7881</v>
      </c>
      <c r="I90" s="58">
        <v>12464</v>
      </c>
      <c r="J90" s="58">
        <v>10982.3</v>
      </c>
      <c r="K90" s="62">
        <v>10982.3</v>
      </c>
      <c r="L90" s="62">
        <v>10982.3</v>
      </c>
    </row>
    <row r="91" spans="1:12" ht="51">
      <c r="A91" s="36">
        <v>70</v>
      </c>
      <c r="B91" s="30" t="s">
        <v>85</v>
      </c>
      <c r="C91" s="27" t="s">
        <v>35</v>
      </c>
      <c r="D91" s="29">
        <v>902</v>
      </c>
      <c r="E91" s="28" t="s">
        <v>125</v>
      </c>
      <c r="F91" s="19">
        <v>214</v>
      </c>
      <c r="G91" s="65">
        <v>167746.3</v>
      </c>
      <c r="H91" s="57">
        <v>131004.8</v>
      </c>
      <c r="I91" s="58">
        <v>167746.3</v>
      </c>
      <c r="J91" s="58">
        <v>164558.3</v>
      </c>
      <c r="K91" s="62">
        <v>143836.2</v>
      </c>
      <c r="L91" s="62">
        <v>151855.1</v>
      </c>
    </row>
    <row r="92" spans="1:12" ht="63.75">
      <c r="A92" s="36">
        <v>71</v>
      </c>
      <c r="B92" s="30" t="s">
        <v>86</v>
      </c>
      <c r="C92" s="27" t="s">
        <v>36</v>
      </c>
      <c r="D92" s="29">
        <v>902</v>
      </c>
      <c r="E92" s="28" t="s">
        <v>125</v>
      </c>
      <c r="F92" s="19">
        <v>215</v>
      </c>
      <c r="G92" s="65">
        <v>5795.7</v>
      </c>
      <c r="H92" s="57">
        <v>4729.5</v>
      </c>
      <c r="I92" s="58">
        <v>5795.7</v>
      </c>
      <c r="J92" s="58">
        <v>8053.7</v>
      </c>
      <c r="K92" s="62">
        <v>8053.7</v>
      </c>
      <c r="L92" s="62">
        <v>8053.7</v>
      </c>
    </row>
    <row r="93" spans="1:12" ht="102">
      <c r="A93" s="36">
        <v>72</v>
      </c>
      <c r="B93" s="30" t="s">
        <v>87</v>
      </c>
      <c r="C93" s="27" t="s">
        <v>37</v>
      </c>
      <c r="D93" s="29">
        <v>902</v>
      </c>
      <c r="E93" s="28" t="s">
        <v>125</v>
      </c>
      <c r="F93" s="19">
        <v>216</v>
      </c>
      <c r="G93" s="65">
        <v>1340.3</v>
      </c>
      <c r="H93" s="67">
        <v>640</v>
      </c>
      <c r="I93" s="58">
        <v>960</v>
      </c>
      <c r="J93" s="58">
        <v>721.2</v>
      </c>
      <c r="K93" s="62">
        <v>637.5</v>
      </c>
      <c r="L93" s="62">
        <v>663</v>
      </c>
    </row>
    <row r="94" spans="1:12" ht="76.5">
      <c r="A94" s="36">
        <v>73</v>
      </c>
      <c r="B94" s="30" t="s">
        <v>223</v>
      </c>
      <c r="C94" s="27" t="s">
        <v>224</v>
      </c>
      <c r="D94" s="29">
        <v>902</v>
      </c>
      <c r="E94" s="28" t="s">
        <v>125</v>
      </c>
      <c r="F94" s="19">
        <v>217</v>
      </c>
      <c r="G94" s="65">
        <v>0</v>
      </c>
      <c r="H94" s="67">
        <v>0</v>
      </c>
      <c r="I94" s="58">
        <v>0</v>
      </c>
      <c r="J94" s="58">
        <v>3.4</v>
      </c>
      <c r="K94" s="62">
        <v>29.2</v>
      </c>
      <c r="L94" s="62">
        <v>1.8</v>
      </c>
    </row>
    <row r="95" spans="1:12" ht="39" customHeight="1">
      <c r="A95" s="36">
        <v>74</v>
      </c>
      <c r="B95" s="19" t="s">
        <v>161</v>
      </c>
      <c r="C95" s="54" t="s">
        <v>160</v>
      </c>
      <c r="D95" s="29">
        <v>902</v>
      </c>
      <c r="E95" s="28" t="s">
        <v>125</v>
      </c>
      <c r="F95" s="19">
        <v>218</v>
      </c>
      <c r="G95" s="65">
        <v>263.7</v>
      </c>
      <c r="H95" s="63">
        <v>0</v>
      </c>
      <c r="I95" s="58">
        <v>0</v>
      </c>
      <c r="J95" s="58">
        <v>263.6</v>
      </c>
      <c r="K95" s="62">
        <v>0</v>
      </c>
      <c r="L95" s="62">
        <v>0</v>
      </c>
    </row>
    <row r="96" spans="1:12" ht="38.25" customHeight="1">
      <c r="A96" s="36">
        <v>75</v>
      </c>
      <c r="B96" s="30" t="s">
        <v>91</v>
      </c>
      <c r="C96" s="27" t="s">
        <v>33</v>
      </c>
      <c r="D96" s="29">
        <v>902</v>
      </c>
      <c r="E96" s="28" t="s">
        <v>125</v>
      </c>
      <c r="F96" s="19">
        <v>219</v>
      </c>
      <c r="G96" s="65">
        <v>1957.9</v>
      </c>
      <c r="H96" s="63">
        <v>1582.9</v>
      </c>
      <c r="I96" s="63">
        <v>1957.9</v>
      </c>
      <c r="J96" s="58">
        <v>1139.5</v>
      </c>
      <c r="K96" s="62">
        <v>1134.9</v>
      </c>
      <c r="L96" s="62">
        <v>1171.1</v>
      </c>
    </row>
    <row r="97" spans="1:12" ht="24.75" customHeight="1">
      <c r="A97" s="41">
        <v>76</v>
      </c>
      <c r="B97" s="32" t="s">
        <v>88</v>
      </c>
      <c r="C97" s="20" t="s">
        <v>89</v>
      </c>
      <c r="D97" s="34"/>
      <c r="E97" s="35"/>
      <c r="F97" s="38">
        <v>220</v>
      </c>
      <c r="G97" s="66">
        <f aca="true" t="shared" si="15" ref="G97:L97">SUM(G98:G101)</f>
        <v>25412.4</v>
      </c>
      <c r="H97" s="66">
        <f t="shared" si="15"/>
        <v>15038.1</v>
      </c>
      <c r="I97" s="66">
        <f t="shared" si="15"/>
        <v>25412.4</v>
      </c>
      <c r="J97" s="66">
        <f t="shared" si="15"/>
        <v>15049.6</v>
      </c>
      <c r="K97" s="66">
        <f t="shared" si="15"/>
        <v>15014.3</v>
      </c>
      <c r="L97" s="66">
        <f t="shared" si="15"/>
        <v>3697.7</v>
      </c>
    </row>
    <row r="98" spans="1:12" ht="89.25">
      <c r="A98" s="36">
        <v>77</v>
      </c>
      <c r="B98" s="30" t="s">
        <v>90</v>
      </c>
      <c r="C98" s="27" t="s">
        <v>38</v>
      </c>
      <c r="D98" s="29">
        <v>902</v>
      </c>
      <c r="E98" s="28" t="s">
        <v>125</v>
      </c>
      <c r="F98" s="19">
        <v>221</v>
      </c>
      <c r="G98" s="65">
        <v>20435.7</v>
      </c>
      <c r="H98" s="67">
        <v>12629.3</v>
      </c>
      <c r="I98" s="58">
        <v>20435.7</v>
      </c>
      <c r="J98" s="58">
        <v>3418</v>
      </c>
      <c r="K98" s="62">
        <v>3418</v>
      </c>
      <c r="L98" s="62">
        <v>3418</v>
      </c>
    </row>
    <row r="99" spans="1:12" ht="72.75">
      <c r="A99" s="36">
        <v>78</v>
      </c>
      <c r="B99" s="30" t="s">
        <v>219</v>
      </c>
      <c r="C99" s="51" t="s">
        <v>221</v>
      </c>
      <c r="D99" s="29">
        <v>902</v>
      </c>
      <c r="E99" s="28" t="s">
        <v>125</v>
      </c>
      <c r="F99" s="19">
        <v>222</v>
      </c>
      <c r="G99" s="65">
        <v>128</v>
      </c>
      <c r="H99" s="67">
        <v>128</v>
      </c>
      <c r="I99" s="58">
        <v>128</v>
      </c>
      <c r="J99" s="58">
        <v>0</v>
      </c>
      <c r="K99" s="62">
        <v>0</v>
      </c>
      <c r="L99" s="62">
        <v>0</v>
      </c>
    </row>
    <row r="100" spans="1:12" ht="72.75">
      <c r="A100" s="36">
        <v>79</v>
      </c>
      <c r="B100" s="30" t="s">
        <v>220</v>
      </c>
      <c r="C100" s="51" t="s">
        <v>222</v>
      </c>
      <c r="D100" s="29">
        <v>902</v>
      </c>
      <c r="E100" s="28" t="s">
        <v>125</v>
      </c>
      <c r="F100" s="19">
        <v>223</v>
      </c>
      <c r="G100" s="65">
        <v>3775.8</v>
      </c>
      <c r="H100" s="67">
        <v>2187.7</v>
      </c>
      <c r="I100" s="58">
        <v>3775.8</v>
      </c>
      <c r="J100" s="58">
        <v>11327.4</v>
      </c>
      <c r="K100" s="62">
        <v>11327.4</v>
      </c>
      <c r="L100" s="62">
        <v>0</v>
      </c>
    </row>
    <row r="101" spans="1:12" ht="39">
      <c r="A101" s="36">
        <v>80</v>
      </c>
      <c r="B101" s="30" t="s">
        <v>92</v>
      </c>
      <c r="C101" s="27" t="s">
        <v>93</v>
      </c>
      <c r="D101" s="29">
        <v>902</v>
      </c>
      <c r="E101" s="28" t="s">
        <v>125</v>
      </c>
      <c r="F101" s="19">
        <v>224</v>
      </c>
      <c r="G101" s="65">
        <v>1072.9</v>
      </c>
      <c r="H101" s="67">
        <v>93.1</v>
      </c>
      <c r="I101" s="58">
        <v>1072.9</v>
      </c>
      <c r="J101" s="58">
        <v>304.2</v>
      </c>
      <c r="K101" s="62">
        <v>268.9</v>
      </c>
      <c r="L101" s="62">
        <v>279.7</v>
      </c>
    </row>
    <row r="102" spans="1:12" ht="53.25" customHeight="1">
      <c r="A102" s="36">
        <v>81</v>
      </c>
      <c r="B102" s="43" t="s">
        <v>134</v>
      </c>
      <c r="C102" s="16" t="s">
        <v>132</v>
      </c>
      <c r="D102" s="29"/>
      <c r="E102" s="21"/>
      <c r="F102" s="38">
        <v>225</v>
      </c>
      <c r="G102" s="68">
        <f aca="true" t="shared" si="16" ref="G102:L102">SUM(G103)</f>
        <v>10.2</v>
      </c>
      <c r="H102" s="68">
        <f t="shared" si="16"/>
        <v>9.7</v>
      </c>
      <c r="I102" s="68">
        <f t="shared" si="16"/>
        <v>10.2</v>
      </c>
      <c r="J102" s="68">
        <f t="shared" si="16"/>
        <v>0</v>
      </c>
      <c r="K102" s="68">
        <f t="shared" si="16"/>
        <v>0</v>
      </c>
      <c r="L102" s="68">
        <f t="shared" si="16"/>
        <v>0</v>
      </c>
    </row>
    <row r="103" spans="1:12" ht="64.5">
      <c r="A103" s="36">
        <v>82</v>
      </c>
      <c r="B103" s="14" t="s">
        <v>135</v>
      </c>
      <c r="C103" s="15" t="s">
        <v>133</v>
      </c>
      <c r="D103" s="29">
        <v>902</v>
      </c>
      <c r="E103" s="28" t="s">
        <v>125</v>
      </c>
      <c r="F103" s="19">
        <v>226</v>
      </c>
      <c r="G103" s="63">
        <v>10.2</v>
      </c>
      <c r="H103" s="67">
        <v>9.7</v>
      </c>
      <c r="I103" s="58">
        <v>10.2</v>
      </c>
      <c r="J103" s="58">
        <v>0</v>
      </c>
      <c r="K103" s="62">
        <v>0</v>
      </c>
      <c r="L103" s="62">
        <v>0</v>
      </c>
    </row>
    <row r="104" spans="1:12" ht="21.75" customHeight="1">
      <c r="A104" s="105" t="s">
        <v>118</v>
      </c>
      <c r="B104" s="106"/>
      <c r="C104" s="106"/>
      <c r="D104" s="106"/>
      <c r="E104" s="107"/>
      <c r="F104" s="38">
        <v>9000</v>
      </c>
      <c r="G104" s="69">
        <f aca="true" t="shared" si="17" ref="G104:L104">G16+G76</f>
        <v>621941</v>
      </c>
      <c r="H104" s="69">
        <f t="shared" si="17"/>
        <v>447459.0999999999</v>
      </c>
      <c r="I104" s="69">
        <f t="shared" si="17"/>
        <v>616604.1000000001</v>
      </c>
      <c r="J104" s="69">
        <f t="shared" si="17"/>
        <v>513674.9</v>
      </c>
      <c r="K104" s="69">
        <f t="shared" si="17"/>
        <v>378115.20000000007</v>
      </c>
      <c r="L104" s="69">
        <f t="shared" si="17"/>
        <v>366850.1</v>
      </c>
    </row>
    <row r="105" ht="12.75">
      <c r="A105" s="39"/>
    </row>
    <row r="109" spans="1:12" ht="16.5">
      <c r="A109" s="103" t="s">
        <v>127</v>
      </c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3:7" ht="12.75">
      <c r="C110" s="86" t="s">
        <v>126</v>
      </c>
      <c r="D110" s="86"/>
      <c r="E110" s="86"/>
      <c r="F110" s="86"/>
      <c r="G110" s="86"/>
    </row>
  </sheetData>
  <sheetProtection/>
  <mergeCells count="71">
    <mergeCell ref="A109:L109"/>
    <mergeCell ref="J12:L12"/>
    <mergeCell ref="C55:C56"/>
    <mergeCell ref="D55:D56"/>
    <mergeCell ref="E55:E56"/>
    <mergeCell ref="B58:B59"/>
    <mergeCell ref="A104:E104"/>
    <mergeCell ref="B52:B54"/>
    <mergeCell ref="D52:D54"/>
    <mergeCell ref="J2:L2"/>
    <mergeCell ref="J3:L3"/>
    <mergeCell ref="I13:I14"/>
    <mergeCell ref="F13:F14"/>
    <mergeCell ref="A8:L8"/>
    <mergeCell ref="G13:G14"/>
    <mergeCell ref="H13:H14"/>
    <mergeCell ref="H5:L5"/>
    <mergeCell ref="J4:L4"/>
    <mergeCell ref="D13:D14"/>
    <mergeCell ref="C1:E1"/>
    <mergeCell ref="C2:E2"/>
    <mergeCell ref="D10:G10"/>
    <mergeCell ref="B62:B63"/>
    <mergeCell ref="C62:C63"/>
    <mergeCell ref="D62:D63"/>
    <mergeCell ref="E62:E63"/>
    <mergeCell ref="C58:C59"/>
    <mergeCell ref="D58:D59"/>
    <mergeCell ref="A6:L6"/>
    <mergeCell ref="A7:L7"/>
    <mergeCell ref="A13:A14"/>
    <mergeCell ref="B13:C13"/>
    <mergeCell ref="E13:E14"/>
    <mergeCell ref="F52:F54"/>
    <mergeCell ref="G52:G54"/>
    <mergeCell ref="H52:H54"/>
    <mergeCell ref="I52:I54"/>
    <mergeCell ref="E52:E54"/>
    <mergeCell ref="J13:L13"/>
    <mergeCell ref="A55:A56"/>
    <mergeCell ref="B55:B56"/>
    <mergeCell ref="F58:F59"/>
    <mergeCell ref="A58:A59"/>
    <mergeCell ref="A52:A54"/>
    <mergeCell ref="C110:G110"/>
    <mergeCell ref="G62:G63"/>
    <mergeCell ref="E58:E59"/>
    <mergeCell ref="A62:A63"/>
    <mergeCell ref="F55:F56"/>
    <mergeCell ref="J52:J54"/>
    <mergeCell ref="K52:K54"/>
    <mergeCell ref="L52:L54"/>
    <mergeCell ref="L62:L63"/>
    <mergeCell ref="C52:C54"/>
    <mergeCell ref="I62:I63"/>
    <mergeCell ref="F62:F63"/>
    <mergeCell ref="J55:J56"/>
    <mergeCell ref="K55:K56"/>
    <mergeCell ref="G58:G59"/>
    <mergeCell ref="G55:G56"/>
    <mergeCell ref="H55:H56"/>
    <mergeCell ref="I55:I56"/>
    <mergeCell ref="H58:H59"/>
    <mergeCell ref="I58:I59"/>
    <mergeCell ref="H62:H63"/>
    <mergeCell ref="L55:L56"/>
    <mergeCell ref="J58:J59"/>
    <mergeCell ref="K58:K59"/>
    <mergeCell ref="L58:L59"/>
    <mergeCell ref="J62:J63"/>
    <mergeCell ref="K62:K63"/>
  </mergeCells>
  <hyperlinks>
    <hyperlink ref="C55" r:id="rId1" display="consultantplus://offline/ref=13C4CD53F57F3051D47C8849075FAD5D59E8C181F2009DB93E565A450E5A97B74D26CC2078E4E77E89061ED1C2FD4DF99A5095ACC941C39DS7t9M"/>
    <hyperlink ref="C57" r:id="rId2" display="consultantplus://offline/ref=942E4D2901321CCBAD8F1B2DF1B8DF3F9BEC7F6A86D15D3C308EBC8235A9C97D4642F40588CA228AAB0896BC541BCCC412558099F78A3ACBqEtFF"/>
    <hyperlink ref="C58" r:id="rId3" display="consultantplus://offline/ref=DE7A6F5035E4404F68CA57B01EAC806B39FF63A9B7D9549DDD4A7B6F26E6A9C865BA0C4CC4F7E3CEBA0BE5F64934AA1FE0EBAA4D5F68940DZ2C4K"/>
    <hyperlink ref="C62" r:id="rId4" display="consultantplus://offline/ref=DF469703AEF58A04AFD6DD17291212B8DD0FE5CCF3DB14DF4871157A92004201777A3CA983B241D020247D36335E3F0AC11E05C8B3BAADf8J"/>
    <hyperlink ref="C65" r:id="rId5" display="consultantplus://offline/ref=FF39C136A6247585B45EA41229C1064907E7BBFB01F09CE8BA274A4C4D6A0515F5E2E09064B54F74ACE2CEE49AD83A3B78DB16C5717D87341BB3L"/>
    <hyperlink ref="C66" r:id="rId6" display="consultantplus://offline/ref=E4564FAE5423E96CE3ADDC16DA952D24B0D8F49E5CFE1282294E5432E4A403B594F4146E6A8AF4EEE45FC9C2E5E81D0579557FA982B06553l1O4K"/>
    <hyperlink ref="C67" r:id="rId7" display="consultantplus://offline/ref=E4564FAE5423E96CE3ADDC16DA952D24B0D8F49E5CFE1282294E5432E4A403B594F4146E6A8AF4EEE45FC9C2E5E81D0579557FA982B06553l1O4K"/>
  </hyperlinks>
  <printOptions/>
  <pageMargins left="0.3937007874015748" right="0.3937007874015748" top="0.5905511811023623" bottom="0.1968503937007874" header="0.5118110236220472" footer="0.5118110236220472"/>
  <pageSetup fitToHeight="18" fitToWidth="1" horizontalDpi="600" verticalDpi="600" orientation="landscape" paperSize="9" scale="75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Территориальное 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Семёнова Елена Валентиновна</dc:creator>
  <cp:keywords/>
  <dc:description/>
  <cp:lastModifiedBy>1</cp:lastModifiedBy>
  <cp:lastPrinted>2020-11-12T05:02:14Z</cp:lastPrinted>
  <dcterms:created xsi:type="dcterms:W3CDTF">2005-02-08T08:19:08Z</dcterms:created>
  <dcterms:modified xsi:type="dcterms:W3CDTF">2020-12-14T10:28:12Z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